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updateLinks="never" codeName="ThisWorkbook" hidePivotFieldList="1"/>
  <mc:AlternateContent xmlns:mc="http://schemas.openxmlformats.org/markup-compatibility/2006">
    <mc:Choice Requires="x15">
      <x15ac:absPath xmlns:x15ac="http://schemas.microsoft.com/office/spreadsheetml/2010/11/ac" url="https://enhancingsustainability-my.sharepoint.com/personal/zimmer_enhancing-sustainability_com/Documents/Desktop/"/>
    </mc:Choice>
  </mc:AlternateContent>
  <xr:revisionPtr revIDLastSave="0" documentId="8_{45EEB08B-337A-41EB-9055-80A2EE47E1B5}" xr6:coauthVersionLast="47" xr6:coauthVersionMax="47" xr10:uidLastSave="{00000000-0000-0000-0000-000000000000}"/>
  <workbookProtection workbookAlgorithmName="SHA-512" workbookHashValue="OBk2NpQCkXipVejR1Yp0qATnvq2YiczDkw8mO0WsHshTj529bZwRZqZkEGvLALKSm0gG9SxiYikdD9/b0FMzVQ==" workbookSaltValue="EZehY0LALwwx00MXngkUvw==" workbookSpinCount="100000" lockStructure="1"/>
  <bookViews>
    <workbookView xWindow="-120" yWindow="-120" windowWidth="29040" windowHeight="15720" xr2:uid="{00000000-000D-0000-FFFF-FFFF00000000}"/>
  </bookViews>
  <sheets>
    <sheet name="0. Guia" sheetId="14" r:id="rId1"/>
    <sheet name="1. General information" sheetId="7" r:id="rId2"/>
    <sheet name="2. ME &amp; Service Provider" sheetId="13" r:id="rId3"/>
    <sheet name="3. Producer" sheetId="8" r:id="rId4"/>
    <sheet name="dropdowns_hidden" sheetId="2" state="hidden" r:id="rId5"/>
  </sheets>
  <definedNames>
    <definedName name="_xlnm.Print_Area" localSheetId="2">'2. ME &amp; Service Provider'!Print_Area_Formula</definedName>
    <definedName name="_xlnm.Print_Area" localSheetId="3">'3. Producer'!$A$7:$AA$9</definedName>
    <definedName name="Print_Area_Formula" localSheetId="2">OFFSET('2. ME &amp; Service Provider'!$A$7,0,0,dropdowns_hidden!$B$18,dropdowns_hidden!$B$19)</definedName>
    <definedName name="Print_Area_Formula" localSheetId="3">OFFSET('3. Producer'!$A$7,0,0,dropdowns_hidden!$B$20,dropdowns_hidden!$B$21)</definedName>
    <definedName name="_xlnm.Print_Titles" localSheetId="2">'2. ME &amp; Service Provider'!$1:$5</definedName>
    <definedName name="_xlnm.Print_Titles" localSheetId="3">'3. Producer'!$1:$5</definedName>
    <definedName name="SPNames">OFFSET('2. ME &amp; Service Provider'!$B$7,0,0,dropdowns_hidden!$B$18)</definedName>
  </definedName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13" l="1"/>
  <c r="A7" i="13"/>
  <c r="N7" i="8"/>
  <c r="A9" i="13"/>
  <c r="A10" i="13"/>
  <c r="A11" i="13"/>
  <c r="B20" i="2" a="1"/>
  <c r="B20" i="2" s="1"/>
  <c r="B18" i="2" a="1"/>
  <c r="B18" i="2" s="1"/>
  <c r="A7" i="8"/>
  <c r="A8" i="8"/>
  <c r="A9" i="8"/>
  <c r="A1" i="7"/>
  <c r="P8" i="8"/>
  <c r="P9" i="8"/>
  <c r="P7" i="8"/>
  <c r="B1" i="8"/>
  <c r="B1" i="13"/>
  <c r="A1" i="8"/>
  <c r="A1" i="13"/>
  <c r="N9" i="8"/>
  <c r="N8" i="8"/>
  <c r="C13" i="7"/>
  <c r="C14" i="7" l="1"/>
</calcChain>
</file>

<file path=xl/sharedStrings.xml><?xml version="1.0" encoding="utf-8"?>
<sst xmlns="http://schemas.openxmlformats.org/spreadsheetml/2006/main" count="270" uniqueCount="207">
  <si>
    <t>v.4.1</t>
  </si>
  <si>
    <t>BUSINESS PARTNER MAP - Guia</t>
  </si>
  <si>
    <t>a) Introdução:</t>
  </si>
  <si>
    <t>Esta aba serve para lhe guiar no preenchimento deste documento Business Partner Map (BPM) template v.4.1.</t>
  </si>
  <si>
    <r>
      <t xml:space="preserve">Iniciado com a versao 3.6, o </t>
    </r>
    <r>
      <rPr>
        <i/>
        <sz val="11"/>
        <color theme="1"/>
        <rFont val="Calibri"/>
        <family val="2"/>
        <scheme val="minor"/>
      </rPr>
      <t xml:space="preserve">BPM </t>
    </r>
    <r>
      <rPr>
        <sz val="11"/>
        <color theme="1"/>
        <rFont val="Calibri"/>
        <family val="2"/>
        <scheme val="minor"/>
      </rPr>
      <t>é meramente uma ferrementa de coleta de dados, enquanto que o Portal 4C é o fornecedor de dados agregados e análises de parâmetros, para por exemplo auxiliar no seleção de amostras e análises de risco.</t>
    </r>
  </si>
  <si>
    <t>Ao fazer o upload de um BPM preenchido, você verá um resumo, diagramas do fluxo de café e um mapa interativo com base nas coordenadas geográficas inseridas.</t>
  </si>
  <si>
    <t>Legenda</t>
  </si>
  <si>
    <t>Uma primeira análise será fornecida imediatamente pelo nosso sistema, desde o destaque de possíveis erros de preenchimento ou dados inconsistentes, até a verificação da plausibilidade.</t>
  </si>
  <si>
    <t>BPM = Business Partner Map = Mapa de Parceiros de Negócio</t>
  </si>
  <si>
    <t>ME = Managing Entity = Entidade Gestora</t>
  </si>
  <si>
    <t>BP = Business Partner = Parceiro de Negócio</t>
  </si>
  <si>
    <t>b) Upload do arquivo no Portal 4C:</t>
  </si>
  <si>
    <t>Você pode carregar um BPM v4.1 preenchido no seguinte link, a qualquer momento:</t>
  </si>
  <si>
    <t>https://portal.4c-services.org/bpm/upload_tool</t>
  </si>
  <si>
    <t>Será necessário um login ao Portal 4C, basta apenas se registrar no portal (sem custo) e utilizar a ferramenta de carregamento do BPM sem restrições.</t>
  </si>
  <si>
    <t>Usuários do Sistema 4C (e.g. "Responsável 4C" da ME ou auditores aprovados) tem direitos de acesso adicionais ao Portal 4C, permitindo-lhes visualizar análises automáticas mais extensas, dependendo do nível de acesso do usuário e o contexto de upload do arquivo (e.g. comparar um novo BPM com um BPM previamente aprovado de alguma auditoria anterior).</t>
  </si>
  <si>
    <t>Para ilustrar a funcionalidade do upload de BPMs, preparamos um exemplo. Como referência, o arquivo de BPM original pode ser baixado da seguinte página:</t>
  </si>
  <si>
    <t>https://portal.4c-services.org/bpm/view/example_bpm</t>
  </si>
  <si>
    <t>c) Estrutura do Arquivo:</t>
  </si>
  <si>
    <t>O conteúdo de um BPM define uma Unidade 4C através de seus BPs.</t>
  </si>
  <si>
    <t>Dados da ME e Prestadores de Serviço (Processadores, Traders, Armazéns) são inseridos na aba número 2.</t>
  </si>
  <si>
    <t>Dados dos Produtores e seus talhões de café são inseridos na aba número 3.</t>
  </si>
  <si>
    <t>d) 1. Dados Gerais:</t>
  </si>
  <si>
    <t>A aba número 1 permite ao usuário registrar o contexto do preenchimento do BPM, portanto é possível nesta aba entender sob quais circunstâncias os dados foram coletados (e.g. quando, para qual propósito, por quem, etc.)</t>
  </si>
  <si>
    <t>Caso esta aba seja preenchida, discrepâncias com dados em nosso banco de dados serão mostrado ao carregar o BPM no Portal 4C, porém não será requrida a correção.</t>
  </si>
  <si>
    <t>e) 2. ME &amp; Service Provider:</t>
  </si>
  <si>
    <r>
      <rPr>
        <b/>
        <u/>
        <sz val="11"/>
        <color theme="1"/>
        <rFont val="Calibri"/>
        <family val="2"/>
        <scheme val="minor"/>
      </rPr>
      <t>Importante:</t>
    </r>
    <r>
      <rPr>
        <sz val="11"/>
        <color theme="1"/>
        <rFont val="Calibri"/>
        <family val="2"/>
        <scheme val="minor"/>
      </rPr>
      <t xml:space="preserve"> A </t>
    </r>
    <r>
      <rPr>
        <b/>
        <u/>
        <sz val="11"/>
        <color theme="1"/>
        <rFont val="Calibri"/>
        <family val="2"/>
        <scheme val="minor"/>
      </rPr>
      <t>primeira linha</t>
    </r>
    <r>
      <rPr>
        <sz val="11"/>
        <color theme="1"/>
        <rFont val="Calibri"/>
        <family val="2"/>
        <scheme val="minor"/>
      </rPr>
      <t xml:space="preserve"> é reservada para a ME, que por predefinição não é um Prestador de Serviço.</t>
    </r>
  </si>
  <si>
    <t>Se uma ME atua também como Prestador de Serviço, favor inserir a mesma numa das linhas para Prestadores de Serviço incluindo os dados pertinentes e marcando com um "x" os serviços que ela presta à Unidade 4C.</t>
  </si>
  <si>
    <t>Todas as columnas são de preenchimento obrigatório. Exceção à isso são as células pintadas de cor cinza na linha da ME.</t>
  </si>
  <si>
    <t>Um único Prestador de Serviço pode prestar múltiplos serviços (e.g. um trader que também possui armazém).</t>
  </si>
  <si>
    <t>Se uma mesma empresa tem diferentes operações em múltiplos locais, inclua cada localização em uma linha separada (Nome e Identificação Nacional devem ser idênticos).</t>
  </si>
  <si>
    <t>Funções Implícitas de Prestadores de Serviço:</t>
  </si>
  <si>
    <t>Consideramos que é implícito que um processador pós colheita também faça a armazenagem do café. Portanto, para Prestadores de Serviço com a função de processador, não há a necessidade marcar também a função de armazenagem. Marque um "x" na coluna de "Armazenagem" somente para aquelas empresas que fazem puramente a operação de armazenagem (que não fazem nenhum benefício pós colheita).</t>
  </si>
  <si>
    <r>
      <t xml:space="preserve">Também é implícito que Produtores vendem seu próprio café, portanto </t>
    </r>
    <r>
      <rPr>
        <u/>
        <sz val="11"/>
        <color theme="1"/>
        <rFont val="Calibri"/>
        <family val="2"/>
        <scheme val="minor"/>
      </rPr>
      <t>não há a necessidade</t>
    </r>
    <r>
      <rPr>
        <sz val="11"/>
        <color theme="1"/>
        <rFont val="Calibri"/>
        <family val="2"/>
        <scheme val="minor"/>
      </rPr>
      <t xml:space="preserve"> de listar cada Produtor na aba de Prestador de Serviço e marcar cada um com a função de "Trader", a não ser que exista algum Produtor que de fato presta o serviço de comercialização à outros Produtores dentro da Unidade 4C.</t>
    </r>
  </si>
  <si>
    <t>f) 3. Produtor:</t>
  </si>
  <si>
    <t>Todas as columnas são de preenchimento obrigatório. Exceção à isso são as células pintadas de cor cinza, uma vez que elas são automaticamente calculadas.</t>
  </si>
  <si>
    <t>Se um mesmo Produtor tiver várias propriedades (talhões de café), inclua cada propriedade em uma linha separada. Nome e Identificação Nacional devem ser idênticos em todas as linhas deste Produtor, enquanto os dados de localização (cidade, estado, coordenadas geográficas) de cada propriedade devem ser diferentes. Os dados comerciais devem se referir à cada propriedade individualmente.</t>
  </si>
  <si>
    <t>.</t>
  </si>
  <si>
    <t>Se múltiplos Produtores cultivam e gestionam a mesma propriedade e cada um emite notas fiscais de venda do café em seu próprio nome, todos eles devem constar nesta aba em uma linha separada para cada um. O nome da propriedade e dados de localização serão os mesmos em todas as linhas desta propriedade. Os dados comerciais devem ser inseridos para cada Produtor individualmente.</t>
  </si>
  <si>
    <t>g) 2. ME &amp; Prestador de Serviço
 + 3. Produtor:
Colunas de "Fluxo do Café"</t>
  </si>
  <si>
    <t>Para definir os fluxos do café comercial e físico dentro de uma Unidade 4C, selecione para qual Prestador de Serviço cada Parceiro de Negócio entrega e vende seu café.</t>
  </si>
  <si>
    <r>
      <t xml:space="preserve">Por </t>
    </r>
    <r>
      <rPr>
        <i/>
        <sz val="11"/>
        <color theme="1"/>
        <rFont val="Calibri"/>
        <family val="2"/>
        <scheme val="minor"/>
      </rPr>
      <t>default</t>
    </r>
    <r>
      <rPr>
        <sz val="11"/>
        <color theme="1"/>
        <rFont val="Calibri"/>
        <family val="2"/>
        <scheme val="minor"/>
      </rPr>
      <t xml:space="preserve">, os </t>
    </r>
    <r>
      <rPr>
        <u/>
        <sz val="11"/>
        <color theme="1"/>
        <rFont val="Calibri"/>
        <family val="2"/>
        <scheme val="minor"/>
      </rPr>
      <t>nomes</t>
    </r>
    <r>
      <rPr>
        <sz val="11"/>
        <color theme="1"/>
        <rFont val="Calibri"/>
        <family val="2"/>
        <scheme val="minor"/>
      </rPr>
      <t xml:space="preserve"> dos Prestadores de Serviço estarão listados no menu suspenso nas colunas de fluxo do café, mas a </t>
    </r>
    <r>
      <rPr>
        <u/>
        <sz val="11"/>
        <color theme="1"/>
        <rFont val="Calibri"/>
        <family val="2"/>
        <scheme val="minor"/>
      </rPr>
      <t>Identificação Nacional</t>
    </r>
    <r>
      <rPr>
        <sz val="11"/>
        <color theme="1"/>
        <rFont val="Calibri"/>
        <family val="2"/>
        <scheme val="minor"/>
      </rPr>
      <t xml:space="preserve"> de cada um pode também ser inserida se for desejado.</t>
    </r>
  </si>
  <si>
    <t>Se o destino do café for ambíguo porque um Prestador de Serviço opera em múltiplos locais, e portanto foram inseridas múltiplas linhas para um mesmo Prestador de Serviço com o mesma combinação de nome e ID, você poder usar o nome da cidade para fazer a diferenciação entre um e outro, utilizando colchetes. Veja exemplos:</t>
  </si>
  <si>
    <t>Examplo:</t>
  </si>
  <si>
    <t>Nome do Processador[Cidade_A] ou Nome do Processador[Cidade_B]</t>
  </si>
  <si>
    <t>Você pode definir múltiplos destinos "entrega café para" para um único Prestador de Serviço ou Produtor, desta forma:</t>
  </si>
  <si>
    <t>Insira vários Nomes e Identificação Nacionais na célula, utilizando ";" como um separador entre cada.</t>
  </si>
  <si>
    <t>Suponhamos que você tem dois Processadores em sua Unidade 4C ("Processador_1" e "Processador_2") definidos na aba "2. ME &amp; Prestador de Serviço" do BPM, e que alguns Produtores entregam seu café para um ou para o outro, conforme as circunstâncias.</t>
  </si>
  <si>
    <t>Neste caso, use o seguinte formato de preenchimento na coluna "entrega café para", para os Produtores em questão:</t>
  </si>
  <si>
    <t>Nome do Processador_1;Nome do Processador_2</t>
  </si>
  <si>
    <t>Resultados:</t>
  </si>
  <si>
    <t>Se o fluxo do café dentro da Unidade 4C está totalmente definido, e não há referências circulares, o Portal 4C mostrará os dois diagramas de fluxo do café, tanto o comercial como o físico, com base nas relações entre Parceiros de Negócio da Unidade 4C.</t>
  </si>
  <si>
    <t>No exemplo de BPM preparado por nós (veja seção b), você pode ver esta funcionalidade na prática.</t>
  </si>
  <si>
    <t>h) Informação Técnica:</t>
  </si>
  <si>
    <r>
      <t xml:space="preserve">Este arquivo </t>
    </r>
    <r>
      <rPr>
        <u/>
        <sz val="11"/>
        <color theme="1"/>
        <rFont val="Calibri"/>
        <family val="2"/>
        <scheme val="minor"/>
      </rPr>
      <t>não contém proteção de planilha em suas abas</t>
    </r>
    <r>
      <rPr>
        <sz val="11"/>
        <color theme="1"/>
        <rFont val="Calibri"/>
        <family val="2"/>
        <scheme val="minor"/>
      </rPr>
      <t>, permitindo uma maior flixibilidade aos usuários.</t>
    </r>
  </si>
  <si>
    <r>
      <rPr>
        <b/>
        <u/>
        <sz val="11"/>
        <color theme="1"/>
        <rFont val="Calibri"/>
        <family val="2"/>
        <scheme val="minor"/>
      </rPr>
      <t>Importante:</t>
    </r>
    <r>
      <rPr>
        <sz val="11"/>
        <color theme="1"/>
        <rFont val="Calibri"/>
        <family val="2"/>
        <scheme val="minor"/>
      </rPr>
      <t xml:space="preserve"> Para que os dados possam ser corretamente extraídos automaticamente pelo Portal 4C no upload do BPM, por favor </t>
    </r>
    <r>
      <rPr>
        <b/>
        <u/>
        <sz val="11"/>
        <color theme="1"/>
        <rFont val="Calibri"/>
        <family val="2"/>
        <scheme val="minor"/>
      </rPr>
      <t>NÃO</t>
    </r>
    <r>
      <rPr>
        <sz val="11"/>
        <color theme="1"/>
        <rFont val="Calibri"/>
        <family val="2"/>
        <scheme val="minor"/>
      </rPr>
      <t xml:space="preserve"> insira nenhuma coluna a mais ou mude a ordem das colunas existentes:</t>
    </r>
  </si>
  <si>
    <r>
      <t>- Definições de colunas A até X (na aba 2. ME &amp; Prestador de Serviço) e A até AA (na aba 3. Produtor) necessariamente devem permanecer como estão.</t>
    </r>
    <r>
      <rPr>
        <b/>
        <u/>
        <sz val="11"/>
        <color theme="1"/>
        <rFont val="Calibri"/>
        <family val="2"/>
        <scheme val="minor"/>
      </rPr>
      <t xml:space="preserve"> Não alterar.</t>
    </r>
  </si>
  <si>
    <r>
      <t xml:space="preserve">- Os dados a serem preenchidos devem iniciar </t>
    </r>
    <r>
      <rPr>
        <b/>
        <u/>
        <sz val="11"/>
        <color theme="1"/>
        <rFont val="Calibri"/>
        <family val="2"/>
        <scheme val="minor"/>
      </rPr>
      <t>somente à partir da linha 7</t>
    </r>
    <r>
      <rPr>
        <sz val="11"/>
        <color theme="1"/>
        <rFont val="Calibri"/>
        <family val="2"/>
        <scheme val="minor"/>
      </rPr>
      <t xml:space="preserve"> (se aplica às duas abas, 2 e 3).</t>
    </r>
  </si>
  <si>
    <t>i) Coordenadas Gegráficas Válidas:</t>
  </si>
  <si>
    <t>O Portal 4C interpreta as coordenadas geográficas inseridas, e aceita uma variedade de formatos.</t>
  </si>
  <si>
    <t>Se ficar em dúvida, por favor siga as instruções em nosso guia de sistemas de coordenadas geográficas no seguinte link, e utilize graus decimais:</t>
  </si>
  <si>
    <t>https://www.4c-services.org/wp-content/uploads/2024/01/4C-Guidelines-for-Geodata-collection-v.1.0.pdf</t>
  </si>
  <si>
    <t>Exemplos de Formatos</t>
  </si>
  <si>
    <t>Descrição</t>
  </si>
  <si>
    <t>-xxx,yyyyyyy</t>
  </si>
  <si>
    <t>graus decimais, mínimo de cinco dígitos decimais</t>
  </si>
  <si>
    <t>+xxx.yyyyyyy</t>
  </si>
  <si>
    <t>- independentemente de usar formato de "número" ou "texto" no Excel</t>
  </si>
  <si>
    <t>xxx.yyyyyyy°</t>
  </si>
  <si>
    <t>- "+" or "-" no começo é permitido, "+" é opcional</t>
  </si>
  <si>
    <t>- o símbolo de grau "°" é opcional</t>
  </si>
  <si>
    <t>- até três dítigos antes do separador decimal</t>
  </si>
  <si>
    <t>- tanto vírgula como ponto são aceitos como separador decimal</t>
  </si>
  <si>
    <t>xxx°yy'zz,aaaa"</t>
  </si>
  <si>
    <t>graus/minutos/segundos</t>
  </si>
  <si>
    <t>xxx°yy'zz"</t>
  </si>
  <si>
    <t>- símbolos de grau, minuto, segundo são exigidos: ° ' "</t>
  </si>
  <si>
    <t>-xxx°yy'zz.aaaa"</t>
  </si>
  <si>
    <t>xxx°yy'zz,aaaa" S</t>
  </si>
  <si>
    <t>- até três dígitos antes do seprador decimal para grau</t>
  </si>
  <si>
    <t>xxx°yy'zz.aaaa" W</t>
  </si>
  <si>
    <t>- até dois dígitos para minutos</t>
  </si>
  <si>
    <t>xxx°0y'0z.aaaa" n</t>
  </si>
  <si>
    <t>- até dois dígitos antes do separador decimal para segundos</t>
  </si>
  <si>
    <t>- N/S/W/E/O é opcional --&gt; coordenadas sul e oeste são interpretadas com um fator de -1</t>
  </si>
  <si>
    <t>- "O" é interpretado como Oeste. Outros formatos específicos a cada idioma NÃO são levados em consideração.</t>
  </si>
  <si>
    <t>- zeros no começo são permitidos somente para minutos e segundos, e.g. 12°01'02,456"</t>
  </si>
  <si>
    <t>xxx°yy,aaaa'</t>
  </si>
  <si>
    <t>degrees/minutes</t>
  </si>
  <si>
    <t>- igual ao acima, mas com minutos decimais e NENHUM segundo</t>
  </si>
  <si>
    <t>para todos os formatos</t>
  </si>
  <si>
    <t>espaços vazios em texto ( ) são removidos antes da checagem do formato utilizado
 (ainda válido: - 12°       1' 2,345 " S)</t>
  </si>
  <si>
    <t>Mensagem de erro potencial no Portal 4C</t>
  </si>
  <si>
    <t>se nenhum dos formatos acima foram reconhecidos com sucesso --&gt; gera-se resultado "Coordenadas geográficas não batem com formato correto"</t>
  </si>
  <si>
    <t>se os valores podem ser extraídos, mas não estão entre -90 e 90 ou -180 e 180 para Latitude/Longitude respectivamente
--&gt; gera-se resultado "Coordenadas geográficas fora de área"</t>
  </si>
  <si>
    <t>BUSINESS PARTNER MAP - Dados Gerais</t>
  </si>
  <si>
    <r>
      <t xml:space="preserve">Os dados desta aba </t>
    </r>
    <r>
      <rPr>
        <b/>
        <u/>
        <sz val="11"/>
        <color theme="1"/>
        <rFont val="Calibri"/>
        <family val="2"/>
        <scheme val="minor"/>
      </rPr>
      <t>NÂO são usados</t>
    </r>
    <r>
      <rPr>
        <sz val="11"/>
        <color theme="1"/>
        <rFont val="Calibri"/>
        <family val="2"/>
        <scheme val="minor"/>
      </rPr>
      <t xml:space="preserve"> ao fazer o upload do BPM no Portal 4C, exceto a do número da Unidade 4C. 
Esta aba serve basicamente para registrar o contexto de uso deste BPM para o usuário.
Para mais detalhes, consulte aba 0.Guia, seção d)</t>
    </r>
  </si>
  <si>
    <t>Entidade Gestora (ME)</t>
  </si>
  <si>
    <t>Nome Legal da Empresa</t>
  </si>
  <si>
    <t>Nome da Pessoa de Contato</t>
  </si>
  <si>
    <t>Unidade 4C</t>
  </si>
  <si>
    <t xml:space="preserve">Nome da Unidade </t>
  </si>
  <si>
    <t>Número da Unidade</t>
  </si>
  <si>
    <t>Atividade Principal</t>
  </si>
  <si>
    <t>Arabica % (calculado automaticamente)</t>
  </si>
  <si>
    <t>Robusta % (calculado automaticamente)</t>
  </si>
  <si>
    <t>Tipo de Auditoria ou Atualização Anual</t>
  </si>
  <si>
    <t>Data de Preenchimento</t>
  </si>
  <si>
    <t>BUSINESS PARTNER MAP - ME &amp; Prestador de Serviço</t>
  </si>
  <si>
    <t>NOME, IDENTIFICAÇÃO E LOCALIZAÇÃO</t>
  </si>
  <si>
    <t>Coordenadas Geográficas</t>
  </si>
  <si>
    <t>Serviços</t>
  </si>
  <si>
    <t>DADOS COMERCIAIS</t>
  </si>
  <si>
    <t>OUTROS PADRÕES DE CERTIFICAÇÃO</t>
  </si>
  <si>
    <t>FLUXO DO CAFÉ</t>
  </si>
  <si>
    <t>Só para CBs</t>
  </si>
  <si>
    <t>(consulte aba 0.Guia, seção i para ver formatos)</t>
  </si>
  <si>
    <t>Número de funcionários</t>
  </si>
  <si>
    <t>Marque com  um "x" se for aplicável aos BPs</t>
  </si>
  <si>
    <t>Nome ou ID da ME ou Prestador de Serviço
(consulte aba 0.Guia, seção g)</t>
  </si>
  <si>
    <t>Validação</t>
  </si>
  <si>
    <t>Nome Legal
(razão social)</t>
  </si>
  <si>
    <t>Gênnero</t>
  </si>
  <si>
    <t>Número de Identificação Nacional
(pessoa física = CPF
pessoa jurídica = CNPJ)</t>
  </si>
  <si>
    <t>Cidade
OU município</t>
  </si>
  <si>
    <t>Estado</t>
  </si>
  <si>
    <t>Latitude
(-90 to 90)</t>
  </si>
  <si>
    <t>Longitude
(-180 to 180)</t>
  </si>
  <si>
    <t>Processador pós colheita</t>
  </si>
  <si>
    <t>Trader</t>
  </si>
  <si>
    <t>Armazenagem</t>
  </si>
  <si>
    <t>Permanente</t>
  </si>
  <si>
    <t>Temporário</t>
  </si>
  <si>
    <t>Rainforest Alliance</t>
  </si>
  <si>
    <t>UTZ</t>
  </si>
  <si>
    <t>Fairtrade</t>
  </si>
  <si>
    <t>Organic</t>
  </si>
  <si>
    <t>C.A.F.E. Practices</t>
  </si>
  <si>
    <t>Nespresso AAA</t>
  </si>
  <si>
    <t>Certifica Minas Café</t>
  </si>
  <si>
    <t>Outras Certificações</t>
  </si>
  <si>
    <t>Entrega café para
(fluxo físico do café)</t>
  </si>
  <si>
    <t>Vende café para
(fluxo comercial do café)</t>
  </si>
  <si>
    <t>Visitado e Auditado (x)</t>
  </si>
  <si>
    <t>Validation</t>
  </si>
  <si>
    <t>Legal Name</t>
  </si>
  <si>
    <t>Gender</t>
  </si>
  <si>
    <t>National Identification Number</t>
  </si>
  <si>
    <t>City</t>
  </si>
  <si>
    <t>State</t>
  </si>
  <si>
    <t>Latitude</t>
  </si>
  <si>
    <t>Longitude</t>
  </si>
  <si>
    <t>Post Harvest Processor</t>
  </si>
  <si>
    <t>Storage</t>
  </si>
  <si>
    <t>Permanent</t>
  </si>
  <si>
    <t>Temporary</t>
  </si>
  <si>
    <t>Other Certifications</t>
  </si>
  <si>
    <t>Delivering to</t>
  </si>
  <si>
    <t>Selling to</t>
  </si>
  <si>
    <t>Visited</t>
  </si>
  <si>
    <t>*** LINHA PARA A ME ***
(consulte aba 0. Guia, seção e)</t>
  </si>
  <si>
    <t>N/A</t>
  </si>
  <si>
    <t>x</t>
  </si>
  <si>
    <t>BUSINESS PARTNER MAP - Produtor</t>
  </si>
  <si>
    <t>Produção de café dos últimos 12 meses [café verde]</t>
  </si>
  <si>
    <t>Marque com  um "x" se for aplicável aos BPss</t>
  </si>
  <si>
    <t>Nome Legal</t>
  </si>
  <si>
    <t>Gênero</t>
  </si>
  <si>
    <t>Identificador do lote de café (recibo CAR/código/ID)</t>
  </si>
  <si>
    <t>Produção total
(sacas de 60kg)</t>
  </si>
  <si>
    <t>Área com produção de café
 (ha)</t>
  </si>
  <si>
    <t>Rendimento médio
(sacas/ha)</t>
  </si>
  <si>
    <t>Arábica %</t>
  </si>
  <si>
    <t>Robusta %</t>
  </si>
  <si>
    <t>Farm Name</t>
  </si>
  <si>
    <t>Total production</t>
  </si>
  <si>
    <t>Coffee Production Area (ha)</t>
  </si>
  <si>
    <t>Average Yield</t>
  </si>
  <si>
    <t>Arabica %</t>
  </si>
  <si>
    <t>Dropdown lists</t>
  </si>
  <si>
    <t>Type of Audit</t>
  </si>
  <si>
    <t>ME Main Activity</t>
  </si>
  <si>
    <t>PostHarvest</t>
  </si>
  <si>
    <t>Initial</t>
  </si>
  <si>
    <t>Cooperative</t>
  </si>
  <si>
    <t>male</t>
  </si>
  <si>
    <t>wet</t>
  </si>
  <si>
    <t>Recertification</t>
  </si>
  <si>
    <t>Exporter</t>
  </si>
  <si>
    <t>female</t>
  </si>
  <si>
    <t>dry</t>
  </si>
  <si>
    <t>Addendum</t>
  </si>
  <si>
    <t>Producer Group</t>
  </si>
  <si>
    <t>m</t>
  </si>
  <si>
    <t>wet/dry</t>
  </si>
  <si>
    <t>Roaster</t>
  </si>
  <si>
    <t>f</t>
  </si>
  <si>
    <t>Single Producer</t>
  </si>
  <si>
    <t>Surveillance audit</t>
  </si>
  <si>
    <t>Unannounced audit</t>
  </si>
  <si>
    <t>Annual Update 1</t>
  </si>
  <si>
    <t>Annual Update 2</t>
  </si>
  <si>
    <t>Service Provider Count</t>
  </si>
  <si>
    <t>SP columns</t>
  </si>
  <si>
    <t>Producer Count</t>
  </si>
  <si>
    <t>Producer Columns</t>
  </si>
  <si>
    <r>
      <t xml:space="preserve">Os dados desta aba </t>
    </r>
    <r>
      <rPr>
        <b/>
        <u/>
        <sz val="11"/>
        <color theme="1"/>
        <rFont val="Calibri"/>
        <family val="2"/>
        <scheme val="minor"/>
      </rPr>
      <t>NÃO são usados</t>
    </r>
    <r>
      <rPr>
        <sz val="11"/>
        <color theme="1"/>
        <rFont val="Calibri"/>
        <family val="2"/>
        <scheme val="minor"/>
      </rPr>
      <t xml:space="preserve"> ao fazer o upload do BPM no Portal 4C, exceto a do número da Unidade 4C. Portanto o preenchimento é opcional, exceto o campo de número da Unidade 4C, caso tenha. Recomendamos também pelo menos inserir a data em que o documento foi preenchido.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</si>
</sst>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19" x14ac:knownFonts="1">
    <font>
      <sz val="11"/>
      <color theme="1"/>
      <name val="Calibri"/>
      <family val="2"/>
      <scheme val="minor"/>
    </font>
    <font>
      <sz val="11"/>
      <color theme="1"/>
      <name val="Calibri"/>
      <family val="2"/>
      <scheme val="minor"/>
    </font>
    <font>
      <sz val="10"/>
      <name val="Arial"/>
      <family val="2"/>
    </font>
    <font>
      <b/>
      <sz val="11"/>
      <color theme="1"/>
      <name val="Calibri"/>
      <family val="2"/>
      <scheme val="minor"/>
    </font>
    <font>
      <sz val="11"/>
      <name val="Arial"/>
      <family val="2"/>
    </font>
    <font>
      <sz val="16"/>
      <color theme="4" tint="-0.499984740745262"/>
      <name val="Arial"/>
      <family val="2"/>
    </font>
    <font>
      <sz val="11"/>
      <name val="Calibri"/>
      <family val="2"/>
      <scheme val="minor"/>
    </font>
    <font>
      <b/>
      <sz val="11"/>
      <name val="Calibri"/>
      <family val="2"/>
      <scheme val="minor"/>
    </font>
    <font>
      <i/>
      <sz val="11"/>
      <color rgb="FF7F7F7F"/>
      <name val="Calibri"/>
      <family val="2"/>
      <scheme val="minor"/>
    </font>
    <font>
      <u/>
      <sz val="11"/>
      <color theme="10"/>
      <name val="Calibri"/>
      <family val="2"/>
      <scheme val="minor"/>
    </font>
    <font>
      <b/>
      <sz val="24"/>
      <color rgb="FF227055"/>
      <name val="Calibri"/>
      <family val="2"/>
      <scheme val="minor"/>
    </font>
    <font>
      <b/>
      <u/>
      <sz val="11"/>
      <color theme="1"/>
      <name val="Calibri"/>
      <family val="2"/>
      <scheme val="minor"/>
    </font>
    <font>
      <u/>
      <sz val="11"/>
      <color theme="1"/>
      <name val="Calibri"/>
      <family val="2"/>
      <scheme val="minor"/>
    </font>
    <font>
      <i/>
      <sz val="11"/>
      <color theme="1"/>
      <name val="Calibri"/>
      <family val="2"/>
      <scheme val="minor"/>
    </font>
    <font>
      <b/>
      <u/>
      <sz val="11"/>
      <color theme="10"/>
      <name val="Calibri"/>
      <family val="2"/>
      <scheme val="minor"/>
    </font>
    <font>
      <u/>
      <sz val="9"/>
      <color theme="10"/>
      <name val="Calibri"/>
      <family val="2"/>
      <scheme val="minor"/>
    </font>
    <font>
      <sz val="9"/>
      <name val="Calibri"/>
      <family val="2"/>
      <scheme val="minor"/>
    </font>
    <font>
      <i/>
      <sz val="11"/>
      <name val="Calibri"/>
      <family val="2"/>
      <scheme val="minor"/>
    </font>
    <font>
      <b/>
      <u/>
      <sz val="11"/>
      <color rgb="FF0070C0"/>
      <name val="Calibri"/>
      <family val="2"/>
      <scheme val="minor"/>
    </font>
  </fonts>
  <fills count="10">
    <fill>
      <patternFill patternType="none"/>
    </fill>
    <fill>
      <patternFill patternType="gray125"/>
    </fill>
    <fill>
      <patternFill patternType="solid">
        <fgColor rgb="FFC0C0C0"/>
        <bgColor rgb="FFCCCCFF"/>
      </patternFill>
    </fill>
    <fill>
      <patternFill patternType="solid">
        <fgColor rgb="FFD9D9D9"/>
        <bgColor indexed="64"/>
      </patternFill>
    </fill>
    <fill>
      <patternFill patternType="solid">
        <fgColor rgb="FF227055"/>
        <bgColor theme="9"/>
      </patternFill>
    </fill>
    <fill>
      <patternFill patternType="solid">
        <fgColor rgb="FFBFBFBF"/>
        <bgColor theme="9"/>
      </patternFill>
    </fill>
    <fill>
      <patternFill patternType="solid">
        <fgColor theme="7" tint="0.59999389629810485"/>
        <bgColor indexed="64"/>
      </patternFill>
    </fill>
    <fill>
      <patternFill patternType="solid">
        <fgColor rgb="FFC0C0C0"/>
        <bgColor indexed="64"/>
      </patternFill>
    </fill>
    <fill>
      <patternFill patternType="solid">
        <fgColor rgb="FFFFC000"/>
        <bgColor indexed="64"/>
      </patternFill>
    </fill>
    <fill>
      <patternFill patternType="solid">
        <fgColor rgb="FFBFBFBF"/>
        <bgColor rgb="FFCCCCFF"/>
      </patternFill>
    </fill>
  </fills>
  <borders count="27">
    <border>
      <left/>
      <right/>
      <top/>
      <bottom/>
      <diagonal/>
    </border>
    <border>
      <left/>
      <right/>
      <top/>
      <bottom style="medium">
        <color indexed="64"/>
      </bottom>
      <diagonal/>
    </border>
    <border>
      <left style="medium">
        <color indexed="64"/>
      </left>
      <right/>
      <top/>
      <bottom/>
      <diagonal/>
    </border>
    <border>
      <left/>
      <right/>
      <top style="medium">
        <color theme="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top style="medium">
        <color indexed="64"/>
      </top>
      <bottom style="thin">
        <color rgb="FF000000"/>
      </bottom>
      <diagonal/>
    </border>
    <border>
      <left style="medium">
        <color indexed="64"/>
      </left>
      <right/>
      <top style="medium">
        <color indexed="64"/>
      </top>
      <bottom style="thin">
        <color rgb="FF000000"/>
      </bottom>
      <diagonal/>
    </border>
    <border>
      <left/>
      <right style="medium">
        <color indexed="64"/>
      </right>
      <top style="medium">
        <color indexed="64"/>
      </top>
      <bottom style="thin">
        <color rgb="FF000000"/>
      </bottom>
      <diagonal/>
    </border>
    <border>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rgb="FF000000"/>
      </left>
      <right/>
      <top style="thin">
        <color rgb="FF000000"/>
      </top>
      <bottom style="medium">
        <color indexed="64"/>
      </bottom>
      <diagonal/>
    </border>
    <border>
      <left/>
      <right style="medium">
        <color indexed="64"/>
      </right>
      <top style="thin">
        <color rgb="FF000000"/>
      </top>
      <bottom style="medium">
        <color indexed="64"/>
      </bottom>
      <diagonal/>
    </border>
    <border diagonalUp="1" diagonalDown="1">
      <left/>
      <right/>
      <top/>
      <bottom/>
      <diagonal style="thin">
        <color auto="1"/>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s>
  <cellStyleXfs count="4">
    <xf numFmtId="0" fontId="0" fillId="0" borderId="0"/>
    <xf numFmtId="9" fontId="1" fillId="0" borderId="0" applyFon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cellStyleXfs>
  <cellXfs count="140">
    <xf numFmtId="0" fontId="0" fillId="0" borderId="0" xfId="0"/>
    <xf numFmtId="0" fontId="6" fillId="0" borderId="0" xfId="0" applyFont="1" applyAlignment="1">
      <alignment vertical="center" wrapText="1"/>
    </xf>
    <xf numFmtId="0" fontId="6" fillId="0" borderId="0" xfId="0" applyFont="1"/>
    <xf numFmtId="0" fontId="0" fillId="0" borderId="0" xfId="0" applyAlignment="1">
      <alignment horizontal="left"/>
    </xf>
    <xf numFmtId="0" fontId="4" fillId="0" borderId="0" xfId="0" applyFont="1" applyAlignment="1">
      <alignment wrapText="1"/>
    </xf>
    <xf numFmtId="0" fontId="2" fillId="0" borderId="0" xfId="0" applyFont="1"/>
    <xf numFmtId="0" fontId="2" fillId="0" borderId="0" xfId="0" applyFont="1" applyAlignment="1" applyProtection="1">
      <alignment vertical="center" wrapText="1"/>
      <protection hidden="1"/>
    </xf>
    <xf numFmtId="49" fontId="0" fillId="0" borderId="0" xfId="0" applyNumberFormat="1"/>
    <xf numFmtId="0" fontId="0" fillId="0" borderId="0" xfId="0" applyAlignment="1">
      <alignment horizontal="right"/>
    </xf>
    <xf numFmtId="0" fontId="0" fillId="0" borderId="0" xfId="0" applyAlignment="1" applyProtection="1">
      <alignment vertical="center" wrapText="1"/>
      <protection locked="0"/>
    </xf>
    <xf numFmtId="49" fontId="0" fillId="0" borderId="0" xfId="0" applyNumberFormat="1" applyAlignment="1" applyProtection="1">
      <alignment vertical="center" wrapText="1"/>
      <protection locked="0"/>
    </xf>
    <xf numFmtId="0" fontId="0" fillId="0" borderId="0" xfId="0" applyAlignment="1" applyProtection="1">
      <alignment horizontal="center" vertical="center" wrapText="1"/>
      <protection locked="0"/>
    </xf>
    <xf numFmtId="0" fontId="0" fillId="0" borderId="0" xfId="0" applyAlignment="1" applyProtection="1">
      <alignment horizontal="right" vertical="center" wrapText="1"/>
      <protection locked="0"/>
    </xf>
    <xf numFmtId="0" fontId="2" fillId="0" borderId="0" xfId="0" applyFont="1" applyAlignment="1">
      <alignment horizontal="center" vertical="center" wrapText="1"/>
    </xf>
    <xf numFmtId="164" fontId="0" fillId="0" borderId="0" xfId="0" applyNumberFormat="1" applyAlignment="1" applyProtection="1">
      <alignment horizontal="center" vertical="center" wrapText="1"/>
      <protection locked="0"/>
    </xf>
    <xf numFmtId="49" fontId="0" fillId="0" borderId="0" xfId="0" applyNumberFormat="1" applyAlignment="1" applyProtection="1">
      <alignment horizontal="center" vertical="center" wrapText="1"/>
      <protection locked="0"/>
    </xf>
    <xf numFmtId="0" fontId="0" fillId="0" borderId="13" xfId="0" quotePrefix="1" applyBorder="1"/>
    <xf numFmtId="0" fontId="0" fillId="0" borderId="15" xfId="0" quotePrefix="1" applyBorder="1"/>
    <xf numFmtId="0" fontId="0" fillId="0" borderId="14" xfId="0" quotePrefix="1" applyBorder="1"/>
    <xf numFmtId="0" fontId="0" fillId="0" borderId="15" xfId="0" applyBorder="1"/>
    <xf numFmtId="0" fontId="0" fillId="0" borderId="14" xfId="0" applyBorder="1"/>
    <xf numFmtId="0" fontId="0" fillId="0" borderId="13" xfId="0" applyBorder="1"/>
    <xf numFmtId="0" fontId="0" fillId="0" borderId="13" xfId="0" applyBorder="1" applyAlignment="1">
      <alignment wrapText="1"/>
    </xf>
    <xf numFmtId="0" fontId="0" fillId="0" borderId="14" xfId="0" applyBorder="1" applyAlignment="1">
      <alignment wrapText="1"/>
    </xf>
    <xf numFmtId="0" fontId="3" fillId="0" borderId="4" xfId="0" applyFont="1" applyBorder="1"/>
    <xf numFmtId="0" fontId="0" fillId="0" borderId="0" xfId="0" applyProtection="1">
      <protection locked="0"/>
    </xf>
    <xf numFmtId="49" fontId="0" fillId="0" borderId="0" xfId="0" applyNumberFormat="1" applyProtection="1">
      <protection locked="0"/>
    </xf>
    <xf numFmtId="0" fontId="0" fillId="0" borderId="0" xfId="0" applyAlignment="1" applyProtection="1">
      <alignment horizontal="right"/>
      <protection locked="0"/>
    </xf>
    <xf numFmtId="49" fontId="8" fillId="0" borderId="0" xfId="2" applyNumberFormat="1" applyAlignment="1" applyProtection="1">
      <alignment vertical="top"/>
    </xf>
    <xf numFmtId="0" fontId="6" fillId="0" borderId="0" xfId="0" applyFont="1" applyAlignment="1">
      <alignment horizontal="center" vertical="center" wrapText="1"/>
    </xf>
    <xf numFmtId="0" fontId="7" fillId="5" borderId="0" xfId="0" applyFont="1" applyFill="1" applyAlignment="1">
      <alignment horizontal="center" vertical="center" wrapText="1"/>
    </xf>
    <xf numFmtId="49" fontId="7" fillId="4" borderId="0" xfId="0" applyNumberFormat="1" applyFont="1" applyFill="1" applyAlignment="1">
      <alignment horizontal="center" vertical="center" wrapText="1"/>
    </xf>
    <xf numFmtId="49" fontId="8" fillId="0" borderId="0" xfId="2" applyNumberFormat="1" applyFill="1" applyAlignment="1" applyProtection="1">
      <alignment vertical="top"/>
    </xf>
    <xf numFmtId="0" fontId="10" fillId="0" borderId="0" xfId="0" applyFont="1" applyAlignment="1">
      <alignment vertical="center"/>
    </xf>
    <xf numFmtId="0" fontId="7" fillId="4" borderId="14" xfId="0" applyFont="1" applyFill="1" applyBorder="1" applyAlignment="1">
      <alignment horizontal="center" vertical="center" textRotation="90" wrapText="1"/>
    </xf>
    <xf numFmtId="0" fontId="6" fillId="6" borderId="0" xfId="0" applyFont="1" applyFill="1" applyAlignment="1">
      <alignment horizontal="center" vertical="center" wrapText="1"/>
    </xf>
    <xf numFmtId="49" fontId="0" fillId="6" borderId="0" xfId="0" applyNumberFormat="1" applyFill="1" applyAlignment="1" applyProtection="1">
      <alignment vertical="center" wrapText="1"/>
      <protection locked="0"/>
    </xf>
    <xf numFmtId="164" fontId="0" fillId="6" borderId="0" xfId="0" applyNumberFormat="1" applyFill="1" applyAlignment="1" applyProtection="1">
      <alignment horizontal="center" vertical="center" wrapText="1"/>
      <protection locked="0"/>
    </xf>
    <xf numFmtId="0" fontId="0" fillId="6" borderId="0" xfId="0" applyFill="1" applyAlignment="1" applyProtection="1">
      <alignment horizontal="right" vertical="center" wrapText="1"/>
      <protection locked="0"/>
    </xf>
    <xf numFmtId="0" fontId="0" fillId="6" borderId="0" xfId="0" applyFill="1" applyAlignment="1" applyProtection="1">
      <alignment horizontal="center" vertical="center" wrapText="1"/>
      <protection locked="0"/>
    </xf>
    <xf numFmtId="0" fontId="11" fillId="0" borderId="0" xfId="0" applyFont="1"/>
    <xf numFmtId="0" fontId="0" fillId="0" borderId="0" xfId="0" applyAlignment="1">
      <alignment wrapText="1"/>
    </xf>
    <xf numFmtId="0" fontId="12" fillId="0" borderId="0" xfId="0" applyFont="1" applyAlignment="1">
      <alignment horizontal="right" vertical="top"/>
    </xf>
    <xf numFmtId="0" fontId="7" fillId="4" borderId="3" xfId="0" applyFont="1" applyFill="1" applyBorder="1" applyAlignment="1">
      <alignment horizontal="center" vertical="center" textRotation="90" wrapText="1"/>
    </xf>
    <xf numFmtId="49" fontId="6" fillId="0" borderId="0" xfId="0" applyNumberFormat="1" applyFont="1"/>
    <xf numFmtId="0" fontId="7" fillId="4" borderId="0" xfId="0" applyFont="1" applyFill="1" applyAlignment="1">
      <alignment horizontal="center" vertical="center" textRotation="90" wrapText="1"/>
    </xf>
    <xf numFmtId="0" fontId="7" fillId="4" borderId="0" xfId="0" applyFont="1" applyFill="1" applyAlignment="1">
      <alignment horizontal="center" vertical="center" wrapText="1"/>
    </xf>
    <xf numFmtId="0" fontId="3" fillId="3" borderId="9" xfId="0" applyFont="1" applyFill="1" applyBorder="1"/>
    <xf numFmtId="0" fontId="3" fillId="3" borderId="4" xfId="0" applyFont="1" applyFill="1" applyBorder="1"/>
    <xf numFmtId="0" fontId="3" fillId="3" borderId="2" xfId="0" applyFont="1" applyFill="1" applyBorder="1"/>
    <xf numFmtId="0" fontId="3" fillId="3" borderId="11" xfId="0" applyFont="1" applyFill="1" applyBorder="1"/>
    <xf numFmtId="49" fontId="6" fillId="0" borderId="0" xfId="0" applyNumberFormat="1" applyFont="1" applyAlignment="1">
      <alignment vertical="center" wrapText="1"/>
    </xf>
    <xf numFmtId="0" fontId="6" fillId="0" borderId="0" xfId="0" applyFont="1" applyAlignment="1">
      <alignment horizontal="right" wrapText="1"/>
    </xf>
    <xf numFmtId="0" fontId="6" fillId="0" borderId="0" xfId="0" applyFont="1" applyAlignment="1">
      <alignment horizontal="right"/>
    </xf>
    <xf numFmtId="0" fontId="7" fillId="4" borderId="12" xfId="0" applyFont="1" applyFill="1" applyBorder="1" applyAlignment="1">
      <alignment horizontal="center" vertical="center" wrapText="1"/>
    </xf>
    <xf numFmtId="49" fontId="7" fillId="4" borderId="12" xfId="0" applyNumberFormat="1" applyFont="1" applyFill="1" applyBorder="1" applyAlignment="1">
      <alignment horizontal="center" vertical="center" wrapText="1"/>
    </xf>
    <xf numFmtId="0" fontId="3" fillId="0" borderId="0" xfId="0" applyFont="1"/>
    <xf numFmtId="0" fontId="0" fillId="0" borderId="8" xfId="0" quotePrefix="1" applyBorder="1" applyAlignment="1">
      <alignment wrapText="1"/>
    </xf>
    <xf numFmtId="0" fontId="0" fillId="0" borderId="15" xfId="0" quotePrefix="1" applyBorder="1" applyAlignment="1">
      <alignment wrapText="1"/>
    </xf>
    <xf numFmtId="0" fontId="0" fillId="0" borderId="8" xfId="0" quotePrefix="1" applyBorder="1"/>
    <xf numFmtId="0" fontId="0" fillId="0" borderId="7" xfId="0" quotePrefix="1" applyBorder="1" applyAlignment="1">
      <alignment wrapText="1"/>
    </xf>
    <xf numFmtId="49" fontId="8" fillId="0" borderId="0" xfId="2" applyNumberFormat="1" applyFill="1" applyAlignment="1" applyProtection="1">
      <alignment vertical="top" wrapText="1"/>
    </xf>
    <xf numFmtId="49" fontId="0" fillId="0" borderId="0" xfId="0" applyNumberFormat="1" applyAlignment="1">
      <alignment wrapText="1"/>
    </xf>
    <xf numFmtId="0" fontId="0" fillId="0" borderId="0" xfId="0" applyAlignment="1">
      <alignment horizontal="right" wrapText="1"/>
    </xf>
    <xf numFmtId="0" fontId="0" fillId="3" borderId="10" xfId="0" applyFill="1" applyBorder="1" applyAlignment="1">
      <alignment horizontal="left"/>
    </xf>
    <xf numFmtId="0" fontId="0" fillId="3" borderId="8" xfId="0" applyFill="1" applyBorder="1" applyAlignment="1">
      <alignment horizontal="left"/>
    </xf>
    <xf numFmtId="9" fontId="0" fillId="0" borderId="8" xfId="1" applyFont="1" applyBorder="1" applyAlignment="1">
      <alignment horizontal="left"/>
    </xf>
    <xf numFmtId="0" fontId="1" fillId="0" borderId="0" xfId="0" applyFont="1" applyAlignment="1">
      <alignment vertical="top"/>
    </xf>
    <xf numFmtId="0" fontId="1" fillId="0" borderId="0" xfId="0" applyFont="1" applyAlignment="1">
      <alignment horizontal="right"/>
    </xf>
    <xf numFmtId="0" fontId="1" fillId="0" borderId="0" xfId="0" applyFont="1"/>
    <xf numFmtId="49" fontId="1" fillId="0" borderId="0" xfId="0" applyNumberFormat="1" applyFont="1"/>
    <xf numFmtId="0" fontId="0" fillId="6" borderId="0" xfId="0" applyFill="1" applyAlignment="1">
      <alignment horizontal="center" vertical="center" wrapText="1"/>
    </xf>
    <xf numFmtId="2" fontId="0" fillId="3" borderId="0" xfId="0" applyNumberFormat="1" applyFill="1" applyAlignment="1">
      <alignment horizontal="right" vertical="center" wrapText="1"/>
    </xf>
    <xf numFmtId="9" fontId="0" fillId="3" borderId="0" xfId="1" applyFont="1" applyFill="1" applyBorder="1" applyAlignment="1" applyProtection="1">
      <alignment horizontal="right" vertical="center" wrapText="1"/>
    </xf>
    <xf numFmtId="0" fontId="3" fillId="0" borderId="0" xfId="0" applyFont="1" applyAlignment="1">
      <alignment wrapText="1"/>
    </xf>
    <xf numFmtId="0" fontId="11" fillId="8" borderId="0" xfId="0" applyFont="1" applyFill="1"/>
    <xf numFmtId="0" fontId="11" fillId="8" borderId="0" xfId="0" applyFont="1" applyFill="1" applyAlignment="1">
      <alignment horizontal="left" vertical="top"/>
    </xf>
    <xf numFmtId="0" fontId="11" fillId="8" borderId="0" xfId="0" applyFont="1" applyFill="1" applyAlignment="1">
      <alignment horizontal="left"/>
    </xf>
    <xf numFmtId="0" fontId="14" fillId="0" borderId="0" xfId="3" applyFont="1"/>
    <xf numFmtId="0" fontId="11" fillId="8" borderId="0" xfId="0" applyFont="1" applyFill="1" applyAlignment="1">
      <alignment vertical="top"/>
    </xf>
    <xf numFmtId="0" fontId="0" fillId="0" borderId="0" xfId="0" quotePrefix="1" applyAlignment="1">
      <alignment wrapText="1"/>
    </xf>
    <xf numFmtId="0" fontId="15" fillId="0" borderId="0" xfId="3" applyFont="1" applyAlignment="1">
      <alignment horizontal="right" vertical="top"/>
    </xf>
    <xf numFmtId="0" fontId="0" fillId="0" borderId="0" xfId="0" applyAlignment="1">
      <alignment vertical="top" wrapText="1"/>
    </xf>
    <xf numFmtId="0" fontId="11" fillId="8" borderId="0" xfId="0" applyFont="1" applyFill="1" applyAlignment="1">
      <alignment horizontal="left" wrapText="1"/>
    </xf>
    <xf numFmtId="9" fontId="0" fillId="0" borderId="0" xfId="1" applyFont="1" applyFill="1" applyAlignment="1" applyProtection="1">
      <alignment horizontal="right" vertical="center" wrapText="1"/>
      <protection locked="0"/>
    </xf>
    <xf numFmtId="9" fontId="0" fillId="0" borderId="0" xfId="1" applyFont="1" applyFill="1" applyBorder="1" applyAlignment="1" applyProtection="1">
      <alignment horizontal="right" vertical="center" wrapText="1"/>
      <protection locked="0"/>
    </xf>
    <xf numFmtId="0" fontId="0" fillId="7" borderId="24" xfId="0" applyFill="1" applyBorder="1" applyAlignment="1" applyProtection="1">
      <alignment horizontal="center" vertical="center" wrapText="1"/>
      <protection locked="0"/>
    </xf>
    <xf numFmtId="49" fontId="0" fillId="7" borderId="24" xfId="0" applyNumberFormat="1" applyFill="1" applyBorder="1" applyAlignment="1" applyProtection="1">
      <alignment vertical="center" wrapText="1"/>
      <protection locked="0"/>
    </xf>
    <xf numFmtId="0" fontId="0" fillId="7" borderId="0" xfId="0" applyFill="1" applyAlignment="1" applyProtection="1">
      <alignment horizontal="center" vertical="center" wrapText="1"/>
      <protection locked="0"/>
    </xf>
    <xf numFmtId="0" fontId="0" fillId="0" borderId="2" xfId="0" applyBorder="1"/>
    <xf numFmtId="0" fontId="0" fillId="0" borderId="4" xfId="0" applyBorder="1"/>
    <xf numFmtId="0" fontId="0" fillId="0" borderId="14" xfId="0" quotePrefix="1" applyBorder="1" applyAlignment="1">
      <alignment wrapText="1"/>
    </xf>
    <xf numFmtId="0" fontId="0" fillId="0" borderId="6" xfId="0" applyBorder="1" applyAlignment="1" applyProtection="1">
      <alignment horizontal="left"/>
      <protection locked="0"/>
    </xf>
    <xf numFmtId="0" fontId="0" fillId="0" borderId="7" xfId="0" applyBorder="1" applyAlignment="1" applyProtection="1">
      <alignment horizontal="left"/>
      <protection locked="0"/>
    </xf>
    <xf numFmtId="0" fontId="0" fillId="0" borderId="8" xfId="0" applyBorder="1" applyAlignment="1" applyProtection="1">
      <alignment horizontal="left"/>
      <protection locked="0"/>
    </xf>
    <xf numFmtId="0" fontId="0" fillId="0" borderId="7" xfId="1" applyNumberFormat="1" applyFont="1" applyBorder="1" applyAlignment="1" applyProtection="1">
      <alignment horizontal="left"/>
      <protection locked="0"/>
    </xf>
    <xf numFmtId="14" fontId="0" fillId="0" borderId="7" xfId="0" applyNumberFormat="1" applyBorder="1" applyAlignment="1" applyProtection="1">
      <alignment horizontal="left"/>
      <protection locked="0"/>
    </xf>
    <xf numFmtId="49" fontId="0" fillId="0" borderId="8" xfId="1" applyNumberFormat="1" applyFont="1" applyBorder="1" applyAlignment="1" applyProtection="1">
      <alignment horizontal="left"/>
      <protection locked="0"/>
    </xf>
    <xf numFmtId="0" fontId="5" fillId="0" borderId="0" xfId="0" applyFont="1"/>
    <xf numFmtId="0" fontId="4" fillId="0" borderId="0" xfId="0" applyFont="1"/>
    <xf numFmtId="0" fontId="12" fillId="0" borderId="0" xfId="0" applyFont="1" applyAlignment="1">
      <alignment horizontal="right"/>
    </xf>
    <xf numFmtId="0" fontId="6" fillId="0" borderId="0" xfId="0" applyFont="1" applyAlignment="1">
      <alignment wrapText="1"/>
    </xf>
    <xf numFmtId="49" fontId="17" fillId="0" borderId="0" xfId="2" applyNumberFormat="1" applyFont="1" applyAlignment="1">
      <alignment vertical="top"/>
    </xf>
    <xf numFmtId="0" fontId="18" fillId="0" borderId="0" xfId="3" applyFont="1"/>
    <xf numFmtId="0" fontId="0" fillId="0" borderId="5" xfId="0" applyBorder="1"/>
    <xf numFmtId="0" fontId="0" fillId="0" borderId="6" xfId="0" applyBorder="1"/>
    <xf numFmtId="0" fontId="0" fillId="0" borderId="8" xfId="0" applyBorder="1"/>
    <xf numFmtId="0" fontId="0" fillId="0" borderId="11" xfId="0" applyBorder="1"/>
    <xf numFmtId="0" fontId="0" fillId="0" borderId="1" xfId="0" applyBorder="1"/>
    <xf numFmtId="0" fontId="0" fillId="0" borderId="7" xfId="0" applyBorder="1"/>
    <xf numFmtId="0" fontId="3" fillId="0" borderId="13" xfId="0" applyFont="1" applyBorder="1" applyAlignment="1">
      <alignment horizontal="left" wrapText="1"/>
    </xf>
    <xf numFmtId="0" fontId="3" fillId="0" borderId="6" xfId="0" applyFont="1" applyBorder="1" applyAlignment="1">
      <alignment wrapText="1"/>
    </xf>
    <xf numFmtId="0" fontId="3" fillId="0" borderId="13" xfId="0" applyFont="1" applyBorder="1" applyAlignment="1">
      <alignment wrapText="1"/>
    </xf>
    <xf numFmtId="0" fontId="12" fillId="0" borderId="0" xfId="0" applyFont="1" applyAlignment="1">
      <alignment horizontal="right" vertical="top" wrapText="1"/>
    </xf>
    <xf numFmtId="0" fontId="0" fillId="0" borderId="13" xfId="0" applyBorder="1" applyAlignment="1">
      <alignment horizontal="left" vertical="top" wrapText="1"/>
    </xf>
    <xf numFmtId="0" fontId="0" fillId="0" borderId="14" xfId="0" applyBorder="1" applyAlignment="1">
      <alignment horizontal="left" vertical="top"/>
    </xf>
    <xf numFmtId="0" fontId="0" fillId="6" borderId="0" xfId="0" applyFill="1" applyAlignment="1">
      <alignment horizontal="center" wrapText="1"/>
    </xf>
    <xf numFmtId="0" fontId="10" fillId="0" borderId="0" xfId="0" applyFont="1" applyAlignment="1">
      <alignment horizontal="left" vertical="center"/>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9" borderId="19" xfId="0" applyFont="1" applyFill="1" applyBorder="1" applyAlignment="1">
      <alignment horizontal="center" vertical="center" wrapText="1"/>
    </xf>
    <xf numFmtId="0" fontId="7" fillId="9" borderId="20" xfId="0" applyFont="1" applyFill="1" applyBorder="1" applyAlignment="1">
      <alignment horizontal="center" vertical="center" wrapText="1"/>
    </xf>
    <xf numFmtId="0" fontId="7" fillId="9" borderId="22" xfId="0" applyFont="1" applyFill="1" applyBorder="1" applyAlignment="1">
      <alignment horizontal="center" vertical="center" wrapText="1"/>
    </xf>
    <xf numFmtId="0" fontId="7" fillId="9" borderId="23"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6" fillId="2" borderId="26"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7" xfId="0" applyFont="1" applyFill="1" applyBorder="1" applyAlignment="1">
      <alignment horizontal="center" vertical="center" wrapText="1"/>
    </xf>
    <xf numFmtId="49" fontId="7" fillId="2" borderId="4" xfId="0" applyNumberFormat="1" applyFont="1" applyFill="1" applyBorder="1" applyAlignment="1">
      <alignment horizontal="center" vertical="center" wrapText="1"/>
    </xf>
    <xf numFmtId="49" fontId="7" fillId="2" borderId="6" xfId="0" applyNumberFormat="1" applyFont="1" applyFill="1" applyBorder="1" applyAlignment="1">
      <alignment horizontal="center" vertical="center" wrapText="1"/>
    </xf>
    <xf numFmtId="49" fontId="16" fillId="2" borderId="26" xfId="0" applyNumberFormat="1" applyFont="1" applyFill="1" applyBorder="1" applyAlignment="1">
      <alignment horizontal="center" vertical="center" wrapText="1"/>
    </xf>
    <xf numFmtId="49" fontId="16" fillId="2" borderId="25" xfId="0" applyNumberFormat="1" applyFont="1" applyFill="1" applyBorder="1" applyAlignment="1">
      <alignment horizontal="center" vertical="center" wrapText="1"/>
    </xf>
    <xf numFmtId="0" fontId="7" fillId="9" borderId="21" xfId="0" applyFont="1" applyFill="1" applyBorder="1" applyAlignment="1">
      <alignment horizontal="center" vertical="center" wrapText="1"/>
    </xf>
  </cellXfs>
  <cellStyles count="4">
    <cellStyle name="Explanatory Text" xfId="2" builtinId="53"/>
    <cellStyle name="Hyperlink" xfId="3" builtinId="8"/>
    <cellStyle name="Normal" xfId="0" builtinId="0"/>
    <cellStyle name="Percent" xfId="1" builtinId="5"/>
  </cellStyles>
  <dxfs count="120">
    <dxf>
      <font>
        <b/>
        <i val="0"/>
        <color rgb="FF00B050"/>
      </font>
    </dxf>
    <dxf>
      <font>
        <b/>
        <i val="0"/>
        <color rgb="FFFF0000"/>
      </font>
    </dxf>
    <dxf>
      <font>
        <b/>
        <i val="0"/>
        <color rgb="FF00B050"/>
      </font>
    </dxf>
    <dxf>
      <font>
        <b/>
        <i val="0"/>
        <color rgb="FFFF0000"/>
      </font>
    </dxf>
    <dxf>
      <font>
        <b/>
        <i val="0"/>
        <color rgb="FF00B050"/>
      </font>
    </dxf>
    <dxf>
      <font>
        <b/>
        <i val="0"/>
        <color rgb="FFFF0000"/>
      </font>
    </dxf>
    <dxf>
      <font>
        <strike val="0"/>
        <outline val="0"/>
        <shadow val="0"/>
        <u val="none"/>
        <vertAlign val="baseline"/>
        <color auto="1"/>
        <name val="Arial"/>
        <family val="2"/>
        <scheme val="none"/>
      </font>
      <fill>
        <patternFill patternType="none">
          <fgColor indexed="64"/>
          <bgColor auto="1"/>
        </patternFill>
      </fill>
    </dxf>
    <dxf>
      <font>
        <strike val="0"/>
        <outline val="0"/>
        <shadow val="0"/>
        <u val="none"/>
        <vertAlign val="baseline"/>
        <color auto="1"/>
        <name val="Arial"/>
        <family val="2"/>
        <scheme val="none"/>
      </font>
      <fill>
        <patternFill patternType="none">
          <fgColor indexed="64"/>
          <bgColor auto="1"/>
        </patternFill>
      </fill>
    </dxf>
    <dxf>
      <font>
        <b val="0"/>
        <i val="0"/>
        <strike val="0"/>
        <condense val="0"/>
        <extend val="0"/>
        <outline val="0"/>
        <shadow val="0"/>
        <u val="none"/>
        <vertAlign val="baseline"/>
        <sz val="10"/>
        <color auto="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family val="2"/>
        <scheme val="none"/>
      </font>
      <fill>
        <patternFill patternType="none">
          <fgColor indexed="64"/>
          <bgColor auto="1"/>
        </patternFill>
      </fill>
      <protection locked="1" hidden="0"/>
    </dxf>
    <dxf>
      <border outline="0">
        <left style="thin">
          <color auto="1"/>
        </left>
      </border>
    </dxf>
    <dxf>
      <font>
        <strike val="0"/>
        <outline val="0"/>
        <shadow val="0"/>
        <u val="none"/>
        <vertAlign val="baseline"/>
        <color auto="1"/>
        <name val="Arial"/>
        <family val="2"/>
        <scheme val="none"/>
      </font>
      <fill>
        <patternFill patternType="none">
          <fgColor indexed="64"/>
          <bgColor auto="1"/>
        </patternFill>
      </fill>
    </dxf>
    <dxf>
      <font>
        <b val="0"/>
        <strike val="0"/>
        <outline val="0"/>
        <shadow val="0"/>
        <u val="none"/>
        <vertAlign val="baseline"/>
        <color auto="1"/>
        <name val="Arial"/>
        <family val="2"/>
        <scheme val="none"/>
      </font>
      <fill>
        <patternFill patternType="none">
          <fgColor indexed="64"/>
          <bgColor auto="1"/>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indexed="65"/>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3" formatCode="0%"/>
      <fill>
        <patternFill patternType="solid">
          <fgColor indexed="64"/>
          <bgColor rgb="FFD9D9D9"/>
        </patternFill>
      </fill>
      <alignment horizontal="right" vertical="center"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3" formatCode="0%"/>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rgb="FFD9D9D9"/>
        </patternFill>
      </fill>
      <alignment horizontal="right" vertical="center"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0.00000"/>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4" formatCode="0.000000"/>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0.00000"/>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4" formatCode="0.000000"/>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auto="1"/>
        </patternFill>
      </fill>
      <alignment horizontal="center" vertical="center" textRotation="0" wrapText="1" indent="0" justifyLastLine="0" shrinkToFit="0" readingOrder="0"/>
      <protection locked="1" hidden="0"/>
    </dxf>
    <dxf>
      <border outline="0">
        <bottom style="medium">
          <color theme="1"/>
        </bottom>
      </border>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protection locked="0" hidden="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indexed="65"/>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righ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0.00000"/>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4" formatCode="0.000000"/>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0.00000"/>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4" formatCode="0.000000"/>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30" formatCode="@"/>
      <fill>
        <patternFill patternType="none">
          <fgColor indexed="64"/>
          <bgColor auto="1"/>
        </patternFill>
      </fill>
      <alignment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auto="1"/>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center" vertical="center" textRotation="0" wrapText="1" indent="0" justifyLastLine="0" shrinkToFit="0" readingOrder="0"/>
      <protection locked="1" hidden="0"/>
    </dxf>
    <dxf>
      <border outline="0">
        <bottom style="medium">
          <color rgb="FF000000"/>
        </bottom>
      </border>
    </dxf>
    <dxf>
      <font>
        <b val="0"/>
        <i val="0"/>
        <strike val="0"/>
        <condense val="0"/>
        <extend val="0"/>
        <outline val="0"/>
        <shadow val="0"/>
        <u val="none"/>
        <vertAlign val="baseline"/>
        <sz val="11"/>
        <color rgb="FF000000"/>
        <name val="Calibri"/>
        <family val="2"/>
        <scheme val="none"/>
      </font>
      <fill>
        <patternFill patternType="solid">
          <fgColor rgb="FFD9D9D9"/>
          <bgColor rgb="FFD9D9D9"/>
        </patternFill>
      </fill>
      <protection locked="0" hidden="0"/>
    </dxf>
    <dxf>
      <font>
        <b val="0"/>
        <i val="0"/>
        <strike val="0"/>
        <condense val="0"/>
        <extend val="0"/>
        <outline val="0"/>
        <shadow val="0"/>
        <u val="none"/>
        <vertAlign val="baseline"/>
        <sz val="11"/>
        <color auto="1"/>
        <name val="Calibri"/>
        <family val="2"/>
        <scheme val="minor"/>
      </font>
      <protection locked="1" hidden="0"/>
    </dxf>
  </dxfs>
  <tableStyles count="0" defaultTableStyle="TableStyleMedium2" defaultPivotStyle="PivotStyleLight16"/>
  <colors>
    <mruColors>
      <color rgb="FFBFBFBF"/>
      <color rgb="FFD9D9D9"/>
      <color rgb="FFC0C0C0"/>
      <color rgb="FF22705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962025</xdr:colOff>
      <xdr:row>0</xdr:row>
      <xdr:rowOff>38100</xdr:rowOff>
    </xdr:from>
    <xdr:to>
      <xdr:col>1</xdr:col>
      <xdr:colOff>1666874</xdr:colOff>
      <xdr:row>0</xdr:row>
      <xdr:rowOff>535522</xdr:rowOff>
    </xdr:to>
    <xdr:pic>
      <xdr:nvPicPr>
        <xdr:cNvPr id="3" name="Picture 2">
          <a:extLst>
            <a:ext uri="{FF2B5EF4-FFF2-40B4-BE49-F238E27FC236}">
              <a16:creationId xmlns:a16="http://schemas.microsoft.com/office/drawing/2014/main" id="{0F28E4F9-1554-4406-A43B-F271CBBF9C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 y="38100"/>
          <a:ext cx="600074" cy="497422"/>
        </a:xfrm>
        <a:prstGeom prst="rect">
          <a:avLst/>
        </a:prstGeom>
      </xdr:spPr>
    </xdr:pic>
    <xdr:clientData/>
  </xdr:twoCellAnchor>
  <xdr:twoCellAnchor editAs="oneCell">
    <xdr:from>
      <xdr:col>1</xdr:col>
      <xdr:colOff>962025</xdr:colOff>
      <xdr:row>0</xdr:row>
      <xdr:rowOff>38100</xdr:rowOff>
    </xdr:from>
    <xdr:to>
      <xdr:col>1</xdr:col>
      <xdr:colOff>1666874</xdr:colOff>
      <xdr:row>0</xdr:row>
      <xdr:rowOff>535522</xdr:rowOff>
    </xdr:to>
    <xdr:pic>
      <xdr:nvPicPr>
        <xdr:cNvPr id="4" name="Picture 3">
          <a:extLst>
            <a:ext uri="{FF2B5EF4-FFF2-40B4-BE49-F238E27FC236}">
              <a16:creationId xmlns:a16="http://schemas.microsoft.com/office/drawing/2014/main" id="{77473B77-77BF-4178-867B-80388AA9E7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14450" y="38100"/>
          <a:ext cx="704849" cy="4974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1257300</xdr:colOff>
      <xdr:row>0</xdr:row>
      <xdr:rowOff>38100</xdr:rowOff>
    </xdr:from>
    <xdr:to>
      <xdr:col>1</xdr:col>
      <xdr:colOff>1962149</xdr:colOff>
      <xdr:row>0</xdr:row>
      <xdr:rowOff>535522</xdr:rowOff>
    </xdr:to>
    <xdr:pic>
      <xdr:nvPicPr>
        <xdr:cNvPr id="3" name="Picture 2">
          <a:extLst>
            <a:ext uri="{FF2B5EF4-FFF2-40B4-BE49-F238E27FC236}">
              <a16:creationId xmlns:a16="http://schemas.microsoft.com/office/drawing/2014/main" id="{91ECF678-9327-4058-9C0B-A195051401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6400" y="38100"/>
          <a:ext cx="704849" cy="49742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1514476</xdr:colOff>
      <xdr:row>0</xdr:row>
      <xdr:rowOff>38100</xdr:rowOff>
    </xdr:from>
    <xdr:to>
      <xdr:col>2</xdr:col>
      <xdr:colOff>0</xdr:colOff>
      <xdr:row>0</xdr:row>
      <xdr:rowOff>535522</xdr:rowOff>
    </xdr:to>
    <xdr:pic>
      <xdr:nvPicPr>
        <xdr:cNvPr id="3" name="Picture 2">
          <a:extLst>
            <a:ext uri="{FF2B5EF4-FFF2-40B4-BE49-F238E27FC236}">
              <a16:creationId xmlns:a16="http://schemas.microsoft.com/office/drawing/2014/main" id="{D3CD7A0E-97FE-4C57-AF8F-BF3B050465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90726" y="38100"/>
          <a:ext cx="704849" cy="49742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1514476</xdr:colOff>
      <xdr:row>0</xdr:row>
      <xdr:rowOff>38100</xdr:rowOff>
    </xdr:from>
    <xdr:to>
      <xdr:col>2</xdr:col>
      <xdr:colOff>0</xdr:colOff>
      <xdr:row>0</xdr:row>
      <xdr:rowOff>535522</xdr:rowOff>
    </xdr:to>
    <xdr:pic>
      <xdr:nvPicPr>
        <xdr:cNvPr id="3" name="Picture 2">
          <a:extLst>
            <a:ext uri="{FF2B5EF4-FFF2-40B4-BE49-F238E27FC236}">
              <a16:creationId xmlns:a16="http://schemas.microsoft.com/office/drawing/2014/main" id="{B5BC8772-2A08-41D4-9D1C-3193D010CF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90726" y="38100"/>
          <a:ext cx="704849" cy="497422"/>
        </a:xfrm>
        <a:prstGeom prst="rect">
          <a:avLst/>
        </a:prstGeom>
      </xdr:spPr>
    </xdr:pic>
    <xdr:clientData/>
  </xdr:twoCellAnchor>
  <xdr:twoCellAnchor editAs="oneCell">
    <xdr:from>
      <xdr:col>1</xdr:col>
      <xdr:colOff>1514476</xdr:colOff>
      <xdr:row>0</xdr:row>
      <xdr:rowOff>38100</xdr:rowOff>
    </xdr:from>
    <xdr:to>
      <xdr:col>2</xdr:col>
      <xdr:colOff>0</xdr:colOff>
      <xdr:row>0</xdr:row>
      <xdr:rowOff>535522</xdr:rowOff>
    </xdr:to>
    <xdr:pic>
      <xdr:nvPicPr>
        <xdr:cNvPr id="4" name="Picture 3">
          <a:extLst>
            <a:ext uri="{FF2B5EF4-FFF2-40B4-BE49-F238E27FC236}">
              <a16:creationId xmlns:a16="http://schemas.microsoft.com/office/drawing/2014/main" id="{966C9F40-FF8E-4965-8521-CCB7F68824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90726" y="38100"/>
          <a:ext cx="704849" cy="497422"/>
        </a:xfrm>
        <a:prstGeom prst="rect">
          <a:avLst/>
        </a:prstGeom>
      </xdr:spPr>
    </xdr:pic>
    <xdr:clientData/>
  </xdr:twoCellAnchor>
  <xdr:twoCellAnchor editAs="oneCell">
    <xdr:from>
      <xdr:col>1</xdr:col>
      <xdr:colOff>1514476</xdr:colOff>
      <xdr:row>0</xdr:row>
      <xdr:rowOff>38100</xdr:rowOff>
    </xdr:from>
    <xdr:to>
      <xdr:col>2</xdr:col>
      <xdr:colOff>0</xdr:colOff>
      <xdr:row>0</xdr:row>
      <xdr:rowOff>535522</xdr:rowOff>
    </xdr:to>
    <xdr:pic>
      <xdr:nvPicPr>
        <xdr:cNvPr id="5" name="Picture 4">
          <a:extLst>
            <a:ext uri="{FF2B5EF4-FFF2-40B4-BE49-F238E27FC236}">
              <a16:creationId xmlns:a16="http://schemas.microsoft.com/office/drawing/2014/main" id="{CD840590-280A-49F6-9ECB-0521E683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90726" y="38100"/>
          <a:ext cx="704849" cy="497422"/>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043EB24-E3D3-442A-BB98-A790C5A9DAAC}" name="tblServiceProvider" displayName="tblServiceProvider" ref="A6:X11" headerRowDxfId="119" dataDxfId="118" tableBorderDxfId="117">
  <autoFilter ref="A6:X11" xr:uid="{72F903B3-9316-4F88-ADE2-38F0A876A306}"/>
  <tableColumns count="24">
    <tableColumn id="34" xr3:uid="{06C1EAD9-9473-4277-8B42-E6FBC92B8482}" name="Validation" totalsRowLabel="Total" dataDxfId="116">
      <calculatedColumnFormula>IF(AND(tblServiceProvider[[#This Row],[Legal Name]]="",tblServiceProvider[[#This Row],[National Identification Number]]=""),"",IF(OR(tblServiceProvider[[#This Row],[National Identification Number]]="",tblServiceProvider[[#This Row],[City]]="",tblServiceProvider[[#This Row],[State]]="",tblServiceProvider[[#This Row],[Latitude]]="",tblServiceProvider[[#This Row],[Longitude]]="",AND(OR(COUNTA(tblServiceProvider[[#This Row],[Post Harvest Processor]:[Storage]])=0,tblServiceProvider[[#This Row],[Gender]]="",AND(tblServiceProvider[[#This Row],[Delivering to]]="",tblServiceProvider[[#This Row],[Selling to]]="")),ROW(tblServiceProvider[[#This Row],[Legal Name]])&lt;&gt;7,INDEX(tblServiceProvider[Legal Name],1)&lt;&gt;tblServiceProvider[[#This Row],[Legal Name]]),tblServiceProvider[[#This Row],[Permanent]]="",tblServiceProvider[[#This Row],[Temporary]]=""),"ERR","OK"))</calculatedColumnFormula>
    </tableColumn>
    <tableColumn id="1" xr3:uid="{4C75A80C-8342-499E-84E9-241C380FD489}" name="Legal Name" dataDxfId="115" totalsRowDxfId="114"/>
    <tableColumn id="2" xr3:uid="{583D8D0C-3CD2-4EA2-912A-D59D8C87E624}" name="Gender" dataDxfId="113" totalsRowDxfId="112"/>
    <tableColumn id="3" xr3:uid="{85900D0F-C9F2-4875-A1D6-EB084CC36A24}" name="National Identification Number" dataDxfId="111" totalsRowDxfId="110"/>
    <tableColumn id="9" xr3:uid="{D326124B-F44F-4B22-B520-AD15EEE30B19}" name="City" dataDxfId="109" totalsRowDxfId="108"/>
    <tableColumn id="10" xr3:uid="{59EE0174-A11C-44CA-877B-4E006F028BDF}" name="State" dataDxfId="107" totalsRowDxfId="106"/>
    <tableColumn id="11" xr3:uid="{48182F05-B72A-4F17-85A0-F8945E1A1F9A}" name="Latitude" totalsRowFunction="custom" dataDxfId="105" totalsRowDxfId="104">
      <totalsRowFormula>MEDIAN(G7:G11)</totalsRowFormula>
    </tableColumn>
    <tableColumn id="12" xr3:uid="{F10A4E0B-12D1-4894-B7F0-0540135B1209}" name="Longitude" totalsRowFunction="custom" dataDxfId="103" totalsRowDxfId="102">
      <totalsRowFormula>MEDIAN(H7:H11)</totalsRowFormula>
    </tableColumn>
    <tableColumn id="15" xr3:uid="{5B817CD1-339D-4E1A-BC96-01C42E07D595}" name="Post Harvest Processor" dataDxfId="101" totalsRowDxfId="100"/>
    <tableColumn id="17" xr3:uid="{278BDAA2-C041-403B-A4EF-D5FAB0E0E335}" name="Trader" dataDxfId="99" totalsRowDxfId="98"/>
    <tableColumn id="18" xr3:uid="{75CEAA3E-6E69-40F2-9637-02CF89585EBE}" name="Storage" dataDxfId="97" totalsRowDxfId="96"/>
    <tableColumn id="19" xr3:uid="{A9078C79-E5F3-4769-A7E7-89F2F0DBCAF6}" name="Permanent" totalsRowFunction="sum" dataDxfId="95" totalsRowDxfId="94"/>
    <tableColumn id="20" xr3:uid="{66A4B6AA-0B61-448D-A3F9-C9CF7F32F6F1}" name="Temporary" totalsRowFunction="sum" dataDxfId="93" totalsRowDxfId="92"/>
    <tableColumn id="24" xr3:uid="{4AA787C1-ABB4-4BAC-8119-19F9E0614571}" name="Rainforest Alliance" dataDxfId="91" totalsRowDxfId="90"/>
    <tableColumn id="25" xr3:uid="{25DD16F1-9527-4B1A-A79C-D05EDC4A525F}" name="UTZ" dataDxfId="89" totalsRowDxfId="88"/>
    <tableColumn id="26" xr3:uid="{9F1E310D-DC15-4039-A9B7-766228EC915E}" name="Fairtrade" dataDxfId="87" totalsRowDxfId="86"/>
    <tableColumn id="27" xr3:uid="{5DF4AEA9-74F7-4E98-825C-D82E94B394D1}" name="Organic" dataDxfId="85" totalsRowDxfId="84"/>
    <tableColumn id="28" xr3:uid="{7FB19B28-7B40-402C-A81E-0CE4CD0BF9B9}" name="C.A.F.E. Practices" dataDxfId="83" totalsRowDxfId="82"/>
    <tableColumn id="29" xr3:uid="{0594074B-A753-4AD3-87F6-E1A8AB34069C}" name="Nespresso AAA" dataDxfId="81" totalsRowDxfId="80"/>
    <tableColumn id="30" xr3:uid="{39CECCD4-1082-41FD-A162-E2325CE44554}" name="Certifica Minas Café" dataDxfId="79" totalsRowDxfId="78"/>
    <tableColumn id="31" xr3:uid="{9E2ECEED-0709-4288-81A4-CAC6C6C55D4B}" name="Other Certifications" dataDxfId="77" totalsRowDxfId="76"/>
    <tableColumn id="35" xr3:uid="{F550A481-49FA-4992-A74F-97C84F1B10D3}" name="Delivering to" dataDxfId="75" totalsRowDxfId="74"/>
    <tableColumn id="4" xr3:uid="{5A3BCCF9-1223-453B-AEBC-89607B589B31}" name="Selling to" dataDxfId="73" totalsRowDxfId="72"/>
    <tableColumn id="32" xr3:uid="{608D74DC-BECA-4822-9BA7-813866A2E764}" name="Visited" dataDxfId="71" totalsRowDxfId="70"/>
  </tableColumns>
  <tableStyleInfo name="TableStyleMedium1"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47F90BE-14F6-4212-8C51-A6661B7B05F8}" name="tblProducer" displayName="tblProducer" ref="A6:AA9" headerRowDxfId="69" dataDxfId="68" tableBorderDxfId="67">
  <autoFilter ref="A6:AA9" xr:uid="{72F903B3-9316-4F88-ADE2-38F0A876A306}"/>
  <tableColumns count="27">
    <tableColumn id="34" xr3:uid="{743DB9D6-4F24-4354-9ACB-9469D119FFAE}" name="Validation" totalsRowLabel="Total" dataDxfId="66" totalsRowDxfId="65">
      <calculatedColumnFormula>IF(AND(tblProducer[[#This Row],[Legal Name]]="",tblProducer[[#This Row],[National Identification Number]]=""),"",IF(OR(tblProducer[[#This Row],[Gender]]="",tblProducer[[#This Row],[National Identification Number]]="",tblProducer[[#This Row],[Farm Name]]="",tblProducer[[#This Row],[City]]="",tblProducer[[#This Row],[State]]="",tblProducer[[#This Row],[Latitude]]="",tblProducer[[#This Row],[Longitude]]="",tblProducer[[#This Row],[Permanent]]="",tblProducer[[#This Row],[Temporary]]="",tblProducer[[#This Row],[Total production]]="",tblProducer[[#This Row],[Arabica %]]="",tblProducer[[#This Row],[Coffee Production Area (ha)]]="",tblProducer[[#This Row],[Delivering to]]=""),"ERR","OK"))</calculatedColumnFormula>
    </tableColumn>
    <tableColumn id="1" xr3:uid="{B203B073-30C4-4741-A92D-DCA4A22BA9FE}" name="Legal Name" dataDxfId="64" totalsRowDxfId="63"/>
    <tableColumn id="2" xr3:uid="{7385B890-41E3-4352-A8FE-B1909C4195B9}" name="Gender" dataDxfId="62" totalsRowDxfId="61"/>
    <tableColumn id="3" xr3:uid="{C6503F42-CAAE-426D-9B95-6107E421B9E7}" name="National Identification Number" dataDxfId="60" totalsRowDxfId="59"/>
    <tableColumn id="4" xr3:uid="{C5F4EACA-8C81-426D-869C-7C2BEB91ACEA}" name="Farm Name" dataDxfId="58" totalsRowDxfId="57"/>
    <tableColumn id="9" xr3:uid="{5EF56D54-77B3-4552-849C-E512242F6C1B}" name="City" dataDxfId="56" totalsRowDxfId="55"/>
    <tableColumn id="10" xr3:uid="{E242972D-0ECA-4916-AC52-C27243E5FAFA}" name="State" dataDxfId="54" totalsRowDxfId="53"/>
    <tableColumn id="11" xr3:uid="{08756E45-4804-4D0D-8359-338F82B03067}" name="Latitude" totalsRowFunction="custom" dataDxfId="52" totalsRowDxfId="51">
      <totalsRowFormula>MEDIAN(H7:H9)</totalsRowFormula>
    </tableColumn>
    <tableColumn id="12" xr3:uid="{AB7B8D29-01A7-4555-8E50-E73CBC31C042}" name="Longitude" totalsRowFunction="custom" dataDxfId="50" totalsRowDxfId="49">
      <totalsRowFormula>MEDIAN(I7:I9)</totalsRowFormula>
    </tableColumn>
    <tableColumn id="19" xr3:uid="{6E302B8A-D715-4AC5-A394-FCA8E758BA40}" name="Permanent" totalsRowFunction="sum" dataDxfId="48" totalsRowDxfId="47"/>
    <tableColumn id="20" xr3:uid="{16DE74BC-2FAF-4454-88FA-3F2A367FF596}" name="Temporary" totalsRowFunction="sum" dataDxfId="46" totalsRowDxfId="45"/>
    <tableColumn id="21" xr3:uid="{B7CC30F1-2AE8-4E5C-96A8-9367653FA8AA}" name="Total production" totalsRowFunction="sum" dataDxfId="44" totalsRowDxfId="43"/>
    <tableColumn id="5" xr3:uid="{A5E4933C-1995-4B9E-AFD9-3A75B7A7B771}" name="Coffee Production Area (ha)" dataDxfId="42" totalsRowDxfId="41"/>
    <tableColumn id="7" xr3:uid="{50481B42-670C-498E-A168-912CB7F9D823}" name="Average Yield" dataDxfId="40" totalsRowDxfId="39">
      <calculatedColumnFormula>IFERROR(tblProducer[[#This Row],[Total production]]/tblProducer[[#This Row],[Coffee Production Area (ha)]],"")</calculatedColumnFormula>
    </tableColumn>
    <tableColumn id="6" xr3:uid="{A9D91237-E1AD-4D1B-B861-EFACBF8F1992}" name="Arabica %" dataDxfId="38" totalsRowDxfId="37"/>
    <tableColumn id="23" xr3:uid="{A65F445D-729C-4798-AB6B-176B1106ED37}" name="Robusta %" totalsRowFunction="sum" dataDxfId="36" totalsRowDxfId="35">
      <calculatedColumnFormula>IF(tblProducer[[#This Row],[Arabica %]]&lt;&gt;"",1-tblProducer[[#This Row],[Arabica %]],"")</calculatedColumnFormula>
    </tableColumn>
    <tableColumn id="24" xr3:uid="{46DF7527-55D6-4C81-BDB5-F3EFDD54854B}" name="Rainforest Alliance" dataDxfId="34" totalsRowDxfId="33"/>
    <tableColumn id="25" xr3:uid="{193A2686-B5C1-4C0D-B085-BD1E0D5114E4}" name="UTZ" dataDxfId="32" totalsRowDxfId="31"/>
    <tableColumn id="26" xr3:uid="{FC672E31-C3E3-4262-9D1A-7CEC908DC8EC}" name="Fairtrade" dataDxfId="30" totalsRowDxfId="29"/>
    <tableColumn id="27" xr3:uid="{744CA083-7088-435E-B40A-D6BE77984EBD}" name="Organic" dataDxfId="28" totalsRowDxfId="27"/>
    <tableColumn id="28" xr3:uid="{F567F770-79AD-43F1-A206-364CF5DD33B8}" name="C.A.F.E. Practices" dataDxfId="26" totalsRowDxfId="25"/>
    <tableColumn id="29" xr3:uid="{2C1D22C7-5865-461F-A5E8-F5293EC3EB74}" name="Nespresso AAA" dataDxfId="24" totalsRowDxfId="23"/>
    <tableColumn id="30" xr3:uid="{CD21B117-C549-44A2-95E3-BA7857427A51}" name="Certifica Minas Café" dataDxfId="22" totalsRowDxfId="21"/>
    <tableColumn id="31" xr3:uid="{35289E32-92B6-4C4D-A67A-4642F4C02270}" name="Other Certifications" dataDxfId="20" totalsRowDxfId="19"/>
    <tableColumn id="35" xr3:uid="{682FDE0A-2394-4B4D-A454-FCEDDF8B31F5}" name="Delivering to" dataDxfId="18" totalsRowDxfId="17"/>
    <tableColumn id="8" xr3:uid="{8B3F4F2A-F3B1-4F0F-8D14-C6ECB452070D}" name="Selling to" dataDxfId="16" totalsRowDxfId="15"/>
    <tableColumn id="32" xr3:uid="{FB942F85-DF9C-4DF1-B455-EB83657433DF}" name="Visited" dataDxfId="14" totalsRowDxfId="13"/>
  </tableColumns>
  <tableStyleInfo name="TableStyleMedium1"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B710DE3-B077-471F-9086-F8B6AA5F4C1B}" name="Table1" displayName="Table1" ref="A2:D12" totalsRowShown="0" headerRowDxfId="12" dataDxfId="11" tableBorderDxfId="10">
  <autoFilter ref="A2:D12" xr:uid="{8E3E6B4C-9030-4AC6-81F2-A0BF83E146BC}"/>
  <tableColumns count="4">
    <tableColumn id="1" xr3:uid="{BDB0AB09-B6AB-49B9-84DC-AA38132EB145}" name="Type of Audit" dataDxfId="9"/>
    <tableColumn id="2" xr3:uid="{2F3A71FE-CF36-42E1-A739-AB0C6CB99C5E}" name="ME Main Activity" dataDxfId="8"/>
    <tableColumn id="3" xr3:uid="{F8EC9DEB-D202-4510-8929-83FDF188491A}" name="Gender" dataDxfId="7"/>
    <tableColumn id="4" xr3:uid="{F1391E03-7D72-482A-85FF-081EB2C6B091}" name="PostHarvest" dataDxfId="6"/>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4c-services.org/wp-content/uploads/2024/01/4C-Guidelines-for-Geodata-collection-v.1.0.pdf" TargetMode="External"/><Relationship Id="rId2" Type="http://schemas.openxmlformats.org/officeDocument/2006/relationships/hyperlink" Target="https://portal.4c-services.org/bpm/view/example_bpm" TargetMode="External"/><Relationship Id="rId1" Type="http://schemas.openxmlformats.org/officeDocument/2006/relationships/hyperlink" Target="https://portal.4c-services.org/bpm/upload_tool"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F837F-1268-4A9B-A7AD-90052B54C4FD}">
  <dimension ref="A1:V82"/>
  <sheetViews>
    <sheetView tabSelected="1" zoomScaleNormal="100" workbookViewId="0">
      <selection activeCell="B2" sqref="B2"/>
    </sheetView>
  </sheetViews>
  <sheetFormatPr defaultColWidth="8.85546875" defaultRowHeight="15" x14ac:dyDescent="0.25"/>
  <cols>
    <col min="1" max="1" width="5.28515625" customWidth="1"/>
    <col min="2" max="2" width="33" customWidth="1"/>
    <col min="3" max="3" width="100.7109375" customWidth="1"/>
    <col min="4" max="4" width="36" customWidth="1"/>
  </cols>
  <sheetData>
    <row r="1" spans="1:22" ht="42.75" customHeight="1" x14ac:dyDescent="0.25">
      <c r="A1" s="102" t="s">
        <v>0</v>
      </c>
      <c r="C1" s="33" t="s">
        <v>1</v>
      </c>
      <c r="E1" s="33"/>
      <c r="F1" s="8"/>
      <c r="G1" s="8"/>
      <c r="H1" s="8"/>
      <c r="I1" s="8"/>
      <c r="J1" s="8"/>
      <c r="K1" s="8"/>
      <c r="L1" s="8"/>
      <c r="U1" s="7"/>
      <c r="V1" s="7"/>
    </row>
    <row r="2" spans="1:22" ht="6.75" customHeight="1" x14ac:dyDescent="0.25">
      <c r="A2" s="32"/>
      <c r="F2" s="8"/>
      <c r="G2" s="8"/>
      <c r="H2" s="8"/>
      <c r="I2" s="8"/>
      <c r="J2" s="8"/>
      <c r="K2" s="8"/>
      <c r="L2" s="8"/>
      <c r="U2" s="7"/>
      <c r="V2" s="7"/>
    </row>
    <row r="4" spans="1:22" x14ac:dyDescent="0.25">
      <c r="B4" s="75" t="s">
        <v>2</v>
      </c>
      <c r="C4" s="2" t="s">
        <v>3</v>
      </c>
    </row>
    <row r="5" spans="1:22" ht="45.75" thickBot="1" x14ac:dyDescent="0.3">
      <c r="C5" s="41" t="s">
        <v>4</v>
      </c>
    </row>
    <row r="6" spans="1:22" ht="30" x14ac:dyDescent="0.25">
      <c r="C6" s="41" t="s">
        <v>5</v>
      </c>
      <c r="F6" s="24" t="s">
        <v>6</v>
      </c>
      <c r="G6" s="104"/>
      <c r="H6" s="104"/>
      <c r="I6" s="104"/>
      <c r="J6" s="104"/>
      <c r="K6" s="104"/>
      <c r="L6" s="105"/>
    </row>
    <row r="7" spans="1:22" ht="30" x14ac:dyDescent="0.25">
      <c r="C7" s="41" t="s">
        <v>7</v>
      </c>
      <c r="F7" s="89" t="s">
        <v>8</v>
      </c>
      <c r="L7" s="106"/>
    </row>
    <row r="8" spans="1:22" x14ac:dyDescent="0.25">
      <c r="C8" s="41"/>
      <c r="F8" s="89" t="s">
        <v>9</v>
      </c>
      <c r="L8" s="106"/>
    </row>
    <row r="9" spans="1:22" x14ac:dyDescent="0.25">
      <c r="C9" s="41"/>
      <c r="F9" s="89" t="s">
        <v>10</v>
      </c>
      <c r="L9" s="106"/>
    </row>
    <row r="10" spans="1:22" ht="15.75" thickBot="1" x14ac:dyDescent="0.3">
      <c r="B10" s="75" t="s">
        <v>11</v>
      </c>
      <c r="C10" s="101" t="s">
        <v>12</v>
      </c>
      <c r="F10" s="107"/>
      <c r="G10" s="108"/>
      <c r="H10" s="108"/>
      <c r="I10" s="108"/>
      <c r="J10" s="108"/>
      <c r="K10" s="108"/>
      <c r="L10" s="109"/>
    </row>
    <row r="11" spans="1:22" x14ac:dyDescent="0.25">
      <c r="B11" s="56"/>
      <c r="C11" s="78" t="s">
        <v>13</v>
      </c>
    </row>
    <row r="12" spans="1:22" ht="30" x14ac:dyDescent="0.25">
      <c r="B12" s="40"/>
      <c r="C12" s="41" t="s">
        <v>14</v>
      </c>
    </row>
    <row r="13" spans="1:22" ht="60" x14ac:dyDescent="0.25">
      <c r="B13" s="40"/>
      <c r="C13" s="41" t="s">
        <v>15</v>
      </c>
    </row>
    <row r="14" spans="1:22" ht="30" x14ac:dyDescent="0.25">
      <c r="B14" s="40"/>
      <c r="C14" s="41" t="s">
        <v>16</v>
      </c>
    </row>
    <row r="15" spans="1:22" x14ac:dyDescent="0.25">
      <c r="B15" s="40"/>
      <c r="C15" s="103" t="s">
        <v>17</v>
      </c>
    </row>
    <row r="16" spans="1:22" x14ac:dyDescent="0.25">
      <c r="B16" s="40"/>
    </row>
    <row r="17" spans="2:3" x14ac:dyDescent="0.25">
      <c r="C17" s="41"/>
    </row>
    <row r="18" spans="2:3" x14ac:dyDescent="0.25">
      <c r="B18" s="75" t="s">
        <v>18</v>
      </c>
      <c r="C18" s="74" t="s">
        <v>19</v>
      </c>
    </row>
    <row r="19" spans="2:3" x14ac:dyDescent="0.25">
      <c r="C19" s="41" t="s">
        <v>20</v>
      </c>
    </row>
    <row r="20" spans="2:3" ht="15" customHeight="1" x14ac:dyDescent="0.25">
      <c r="C20" s="101" t="s">
        <v>21</v>
      </c>
    </row>
    <row r="21" spans="2:3" ht="15" customHeight="1" x14ac:dyDescent="0.25">
      <c r="C21" s="41"/>
    </row>
    <row r="22" spans="2:3" ht="15" customHeight="1" x14ac:dyDescent="0.25"/>
    <row r="23" spans="2:3" ht="45" x14ac:dyDescent="0.25">
      <c r="B23" s="76" t="s">
        <v>22</v>
      </c>
      <c r="C23" s="41" t="s">
        <v>23</v>
      </c>
    </row>
    <row r="24" spans="2:3" ht="45" x14ac:dyDescent="0.25">
      <c r="C24" s="41" t="s">
        <v>206</v>
      </c>
    </row>
    <row r="25" spans="2:3" ht="30" x14ac:dyDescent="0.25">
      <c r="C25" s="41" t="s">
        <v>24</v>
      </c>
    </row>
    <row r="26" spans="2:3" x14ac:dyDescent="0.25">
      <c r="C26" s="41"/>
    </row>
    <row r="28" spans="2:3" x14ac:dyDescent="0.25">
      <c r="B28" s="77" t="s">
        <v>25</v>
      </c>
      <c r="C28" t="s">
        <v>26</v>
      </c>
    </row>
    <row r="29" spans="2:3" ht="30" x14ac:dyDescent="0.25">
      <c r="C29" s="41" t="s">
        <v>27</v>
      </c>
    </row>
    <row r="30" spans="2:3" x14ac:dyDescent="0.25">
      <c r="C30" t="s">
        <v>28</v>
      </c>
    </row>
    <row r="31" spans="2:3" x14ac:dyDescent="0.25">
      <c r="C31" t="s">
        <v>29</v>
      </c>
    </row>
    <row r="32" spans="2:3" ht="30" x14ac:dyDescent="0.25">
      <c r="C32" s="41" t="s">
        <v>30</v>
      </c>
    </row>
    <row r="33" spans="2:4" ht="60" x14ac:dyDescent="0.25">
      <c r="B33" s="113" t="s">
        <v>31</v>
      </c>
      <c r="C33" s="41" t="s">
        <v>32</v>
      </c>
    </row>
    <row r="34" spans="2:4" ht="45" x14ac:dyDescent="0.25">
      <c r="C34" s="41" t="s">
        <v>33</v>
      </c>
    </row>
    <row r="36" spans="2:4" ht="30" x14ac:dyDescent="0.25">
      <c r="B36" s="77" t="s">
        <v>34</v>
      </c>
      <c r="C36" s="41" t="s">
        <v>35</v>
      </c>
    </row>
    <row r="37" spans="2:4" ht="60" x14ac:dyDescent="0.25">
      <c r="C37" s="101" t="s">
        <v>36</v>
      </c>
      <c r="D37" t="s">
        <v>37</v>
      </c>
    </row>
    <row r="38" spans="2:4" ht="60" x14ac:dyDescent="0.25">
      <c r="C38" s="101" t="s">
        <v>38</v>
      </c>
    </row>
    <row r="40" spans="2:4" ht="45" x14ac:dyDescent="0.25">
      <c r="B40" s="83" t="s">
        <v>39</v>
      </c>
      <c r="C40" s="41" t="s">
        <v>40</v>
      </c>
    </row>
    <row r="41" spans="2:4" ht="30" x14ac:dyDescent="0.25">
      <c r="C41" s="41" t="s">
        <v>41</v>
      </c>
    </row>
    <row r="42" spans="2:4" ht="60" x14ac:dyDescent="0.25">
      <c r="C42" s="41" t="s">
        <v>42</v>
      </c>
    </row>
    <row r="43" spans="2:4" x14ac:dyDescent="0.25">
      <c r="B43" s="100" t="s">
        <v>43</v>
      </c>
      <c r="C43" s="41" t="s">
        <v>44</v>
      </c>
    </row>
    <row r="44" spans="2:4" ht="30" x14ac:dyDescent="0.25">
      <c r="C44" s="41" t="s">
        <v>45</v>
      </c>
    </row>
    <row r="45" spans="2:4" x14ac:dyDescent="0.25">
      <c r="C45" s="41" t="s">
        <v>46</v>
      </c>
    </row>
    <row r="46" spans="2:4" ht="45" x14ac:dyDescent="0.25">
      <c r="B46" s="42" t="s">
        <v>43</v>
      </c>
      <c r="C46" s="41" t="s">
        <v>47</v>
      </c>
    </row>
    <row r="47" spans="2:4" ht="30" x14ac:dyDescent="0.25">
      <c r="B47" s="42"/>
      <c r="C47" s="41" t="s">
        <v>48</v>
      </c>
    </row>
    <row r="48" spans="2:4" x14ac:dyDescent="0.25">
      <c r="B48" s="42"/>
      <c r="C48" s="41" t="s">
        <v>49</v>
      </c>
    </row>
    <row r="49" spans="2:3" ht="45" x14ac:dyDescent="0.25">
      <c r="B49" s="42" t="s">
        <v>50</v>
      </c>
      <c r="C49" s="82" t="s">
        <v>51</v>
      </c>
    </row>
    <row r="50" spans="2:3" x14ac:dyDescent="0.25">
      <c r="B50" s="42"/>
      <c r="C50" s="41" t="s">
        <v>52</v>
      </c>
    </row>
    <row r="52" spans="2:3" x14ac:dyDescent="0.25">
      <c r="B52" s="79" t="s">
        <v>53</v>
      </c>
      <c r="C52" s="80" t="s">
        <v>54</v>
      </c>
    </row>
    <row r="53" spans="2:3" ht="30" x14ac:dyDescent="0.25">
      <c r="B53" s="81"/>
      <c r="C53" s="41" t="s">
        <v>55</v>
      </c>
    </row>
    <row r="54" spans="2:3" ht="30" x14ac:dyDescent="0.25">
      <c r="B54" s="42"/>
      <c r="C54" s="80" t="s">
        <v>56</v>
      </c>
    </row>
    <row r="55" spans="2:3" x14ac:dyDescent="0.25">
      <c r="C55" s="80" t="s">
        <v>57</v>
      </c>
    </row>
    <row r="58" spans="2:3" x14ac:dyDescent="0.25">
      <c r="B58" s="75" t="s">
        <v>58</v>
      </c>
      <c r="C58" t="s">
        <v>59</v>
      </c>
    </row>
    <row r="59" spans="2:3" ht="30" x14ac:dyDescent="0.25">
      <c r="B59" s="56"/>
      <c r="C59" s="41" t="s">
        <v>60</v>
      </c>
    </row>
    <row r="60" spans="2:3" x14ac:dyDescent="0.25">
      <c r="B60" s="56"/>
      <c r="C60" s="103" t="s">
        <v>61</v>
      </c>
    </row>
    <row r="61" spans="2:3" x14ac:dyDescent="0.25">
      <c r="B61" s="56"/>
    </row>
    <row r="62" spans="2:3" ht="15.75" thickBot="1" x14ac:dyDescent="0.3">
      <c r="B62" t="s">
        <v>62</v>
      </c>
      <c r="C62" t="s">
        <v>63</v>
      </c>
    </row>
    <row r="63" spans="2:3" x14ac:dyDescent="0.25">
      <c r="B63" s="16" t="s">
        <v>64</v>
      </c>
      <c r="C63" s="110" t="s">
        <v>65</v>
      </c>
    </row>
    <row r="64" spans="2:3" x14ac:dyDescent="0.25">
      <c r="B64" s="17" t="s">
        <v>66</v>
      </c>
      <c r="C64" s="58" t="s">
        <v>67</v>
      </c>
    </row>
    <row r="65" spans="2:3" x14ac:dyDescent="0.25">
      <c r="B65" s="17" t="s">
        <v>68</v>
      </c>
      <c r="C65" s="58" t="s">
        <v>69</v>
      </c>
    </row>
    <row r="66" spans="2:3" x14ac:dyDescent="0.25">
      <c r="B66" s="19"/>
      <c r="C66" s="17" t="s">
        <v>70</v>
      </c>
    </row>
    <row r="67" spans="2:3" x14ac:dyDescent="0.25">
      <c r="B67" s="19"/>
      <c r="C67" s="17" t="s">
        <v>71</v>
      </c>
    </row>
    <row r="68" spans="2:3" ht="15.75" thickBot="1" x14ac:dyDescent="0.3">
      <c r="B68" s="20"/>
      <c r="C68" s="18" t="s">
        <v>72</v>
      </c>
    </row>
    <row r="69" spans="2:3" x14ac:dyDescent="0.25">
      <c r="B69" s="21" t="s">
        <v>73</v>
      </c>
      <c r="C69" s="111" t="s">
        <v>74</v>
      </c>
    </row>
    <row r="70" spans="2:3" x14ac:dyDescent="0.25">
      <c r="B70" s="19" t="s">
        <v>75</v>
      </c>
      <c r="C70" s="57" t="s">
        <v>76</v>
      </c>
    </row>
    <row r="71" spans="2:3" x14ac:dyDescent="0.25">
      <c r="B71" s="17" t="s">
        <v>77</v>
      </c>
      <c r="C71" s="57" t="s">
        <v>69</v>
      </c>
    </row>
    <row r="72" spans="2:3" x14ac:dyDescent="0.25">
      <c r="B72" s="17" t="s">
        <v>78</v>
      </c>
      <c r="C72" s="57" t="s">
        <v>79</v>
      </c>
    </row>
    <row r="73" spans="2:3" x14ac:dyDescent="0.25">
      <c r="B73" s="17" t="s">
        <v>80</v>
      </c>
      <c r="C73" s="57" t="s">
        <v>81</v>
      </c>
    </row>
    <row r="74" spans="2:3" x14ac:dyDescent="0.25">
      <c r="B74" s="17" t="s">
        <v>82</v>
      </c>
      <c r="C74" s="59" t="s">
        <v>83</v>
      </c>
    </row>
    <row r="75" spans="2:3" x14ac:dyDescent="0.25">
      <c r="B75" s="19"/>
      <c r="C75" s="59" t="s">
        <v>84</v>
      </c>
    </row>
    <row r="76" spans="2:3" x14ac:dyDescent="0.25">
      <c r="B76" s="19"/>
      <c r="C76" s="59" t="s">
        <v>85</v>
      </c>
    </row>
    <row r="77" spans="2:3" ht="15.75" thickBot="1" x14ac:dyDescent="0.3">
      <c r="B77" s="20"/>
      <c r="C77" s="60" t="s">
        <v>86</v>
      </c>
    </row>
    <row r="78" spans="2:3" x14ac:dyDescent="0.25">
      <c r="B78" s="90" t="s">
        <v>87</v>
      </c>
      <c r="C78" s="112" t="s">
        <v>88</v>
      </c>
    </row>
    <row r="79" spans="2:3" ht="15.75" thickBot="1" x14ac:dyDescent="0.3">
      <c r="B79" s="89"/>
      <c r="C79" s="91" t="s">
        <v>89</v>
      </c>
    </row>
    <row r="80" spans="2:3" ht="30.75" thickBot="1" x14ac:dyDescent="0.3">
      <c r="B80" s="24" t="s">
        <v>90</v>
      </c>
      <c r="C80" s="22" t="s">
        <v>91</v>
      </c>
    </row>
    <row r="81" spans="2:3" ht="31.15" customHeight="1" x14ac:dyDescent="0.25">
      <c r="B81" s="114" t="s">
        <v>92</v>
      </c>
      <c r="C81" s="22" t="s">
        <v>93</v>
      </c>
    </row>
    <row r="82" spans="2:3" ht="33" customHeight="1" thickBot="1" x14ac:dyDescent="0.3">
      <c r="B82" s="115"/>
      <c r="C82" s="23" t="s">
        <v>94</v>
      </c>
    </row>
  </sheetData>
  <sheetProtection algorithmName="SHA-512" hashValue="+Balw6+8wbGF2PK5QUKtuiN4tCRf6y1j4uQl2BN2OitxZnXZ9z3CvZn3Ua/UiVBdFIq7IIaTLFkAJHt5j2b5jQ==" saltValue="twK/Wm/JzbBALcXIgVhQ5Q==" spinCount="100000" sheet="1" objects="1" scenarios="1"/>
  <mergeCells count="1">
    <mergeCell ref="B81:B82"/>
  </mergeCells>
  <hyperlinks>
    <hyperlink ref="C11" r:id="rId1" xr:uid="{30F62DA7-7BE0-4BA7-8FB7-98AB295F11C7}"/>
    <hyperlink ref="C15" r:id="rId2" xr:uid="{4A59C31A-CB03-49F2-A34C-612DE6714D59}"/>
    <hyperlink ref="C60" r:id="rId3" xr:uid="{A73E78EE-40D9-4BD0-AFE9-9BF497BF214D}"/>
  </hyperlinks>
  <pageMargins left="0.51181102362204722" right="0.51181102362204722" top="0.55118110236220474" bottom="0.55118110236220474" header="0.31496062992125984" footer="0.31496062992125984"/>
  <pageSetup paperSize="9"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537A7-46DE-4094-83F2-E8094BB6E1D6}">
  <sheetPr codeName="Sheet2"/>
  <dimension ref="A1:Y17"/>
  <sheetViews>
    <sheetView workbookViewId="0"/>
  </sheetViews>
  <sheetFormatPr defaultColWidth="8.85546875" defaultRowHeight="15" x14ac:dyDescent="0.25"/>
  <cols>
    <col min="1" max="1" width="6.28515625" customWidth="1"/>
    <col min="2" max="2" width="35.28515625" customWidth="1"/>
    <col min="3" max="3" width="91.7109375" style="3" customWidth="1"/>
  </cols>
  <sheetData>
    <row r="1" spans="1:25" ht="42.75" customHeight="1" x14ac:dyDescent="0.25">
      <c r="A1" s="28" t="str">
        <f>'0. Guia'!A1</f>
        <v>v.4.1</v>
      </c>
      <c r="C1" s="33" t="s">
        <v>95</v>
      </c>
      <c r="D1" s="33"/>
      <c r="E1" s="33"/>
      <c r="F1" s="33"/>
      <c r="G1" s="33"/>
      <c r="H1" s="33"/>
      <c r="I1" s="8"/>
      <c r="J1" s="8"/>
      <c r="K1" s="8"/>
      <c r="L1" s="8"/>
      <c r="M1" s="8"/>
      <c r="N1" s="8"/>
      <c r="O1" s="8"/>
      <c r="X1" s="7"/>
      <c r="Y1" s="7"/>
    </row>
    <row r="2" spans="1:25" ht="6.75" customHeight="1" x14ac:dyDescent="0.25">
      <c r="A2" s="32"/>
      <c r="C2"/>
      <c r="D2" s="7"/>
      <c r="I2" s="8"/>
      <c r="J2" s="8"/>
      <c r="K2" s="8"/>
      <c r="L2" s="8"/>
      <c r="M2" s="8"/>
      <c r="N2" s="8"/>
      <c r="O2" s="8"/>
      <c r="X2" s="7"/>
      <c r="Y2" s="7"/>
    </row>
    <row r="3" spans="1:25" s="41" customFormat="1" ht="30.75" customHeight="1" x14ac:dyDescent="0.25">
      <c r="A3" s="61"/>
      <c r="B3" s="116" t="s">
        <v>96</v>
      </c>
      <c r="C3" s="116"/>
      <c r="D3" s="62"/>
      <c r="I3" s="63"/>
      <c r="J3" s="63"/>
      <c r="K3" s="63"/>
      <c r="L3" s="63"/>
      <c r="M3" s="63"/>
      <c r="N3" s="63"/>
      <c r="O3" s="63"/>
      <c r="X3" s="62"/>
      <c r="Y3" s="62"/>
    </row>
    <row r="4" spans="1:25" ht="15.75" thickBot="1" x14ac:dyDescent="0.3">
      <c r="A4" s="32"/>
      <c r="C4"/>
      <c r="D4" s="7"/>
      <c r="I4" s="8"/>
      <c r="J4" s="8"/>
      <c r="K4" s="8"/>
      <c r="L4" s="8"/>
      <c r="M4" s="8"/>
      <c r="N4" s="8"/>
      <c r="O4" s="8"/>
      <c r="X4" s="7"/>
      <c r="Y4" s="7"/>
    </row>
    <row r="5" spans="1:25" ht="15.75" thickBot="1" x14ac:dyDescent="0.3">
      <c r="B5" s="47" t="s">
        <v>97</v>
      </c>
      <c r="C5" s="64"/>
    </row>
    <row r="6" spans="1:25" x14ac:dyDescent="0.25">
      <c r="B6" s="48" t="s">
        <v>98</v>
      </c>
      <c r="C6" s="92"/>
    </row>
    <row r="7" spans="1:25" ht="15.75" thickBot="1" x14ac:dyDescent="0.3">
      <c r="B7" s="50" t="s">
        <v>99</v>
      </c>
      <c r="C7" s="93"/>
    </row>
    <row r="8" spans="1:25" x14ac:dyDescent="0.25">
      <c r="B8" s="49"/>
      <c r="C8" s="65"/>
    </row>
    <row r="9" spans="1:25" ht="15.75" thickBot="1" x14ac:dyDescent="0.3">
      <c r="B9" s="49" t="s">
        <v>100</v>
      </c>
      <c r="C9" s="65"/>
    </row>
    <row r="10" spans="1:25" x14ac:dyDescent="0.25">
      <c r="B10" s="48" t="s">
        <v>101</v>
      </c>
      <c r="C10" s="92"/>
    </row>
    <row r="11" spans="1:25" x14ac:dyDescent="0.25">
      <c r="B11" s="49" t="s">
        <v>102</v>
      </c>
      <c r="C11" s="97"/>
    </row>
    <row r="12" spans="1:25" x14ac:dyDescent="0.25">
      <c r="B12" s="49" t="s">
        <v>103</v>
      </c>
      <c r="C12" s="94"/>
    </row>
    <row r="13" spans="1:25" x14ac:dyDescent="0.25">
      <c r="B13" s="49" t="s">
        <v>104</v>
      </c>
      <c r="C13" s="66">
        <f>IFERROR(SUMPRODUCT(tblProducer[Total production],tblProducer[Arabica %])/SUM(tblProducer[Total production]),0)</f>
        <v>0</v>
      </c>
    </row>
    <row r="14" spans="1:25" x14ac:dyDescent="0.25">
      <c r="B14" s="49" t="s">
        <v>105</v>
      </c>
      <c r="C14" s="66">
        <f>IFERROR(SUMPRODUCT(tblProducer[Total production],tblProducer[Robusta %])/SUM(tblProducer[Total production]),0)</f>
        <v>0</v>
      </c>
    </row>
    <row r="15" spans="1:25" ht="15.75" thickBot="1" x14ac:dyDescent="0.3">
      <c r="B15" s="50" t="s">
        <v>106</v>
      </c>
      <c r="C15" s="95"/>
    </row>
    <row r="16" spans="1:25" x14ac:dyDescent="0.25">
      <c r="B16" s="49"/>
      <c r="C16" s="65"/>
    </row>
    <row r="17" spans="2:3" ht="15.75" thickBot="1" x14ac:dyDescent="0.3">
      <c r="B17" s="50" t="s">
        <v>107</v>
      </c>
      <c r="C17" s="96"/>
    </row>
  </sheetData>
  <sheetProtection algorithmName="SHA-512" hashValue="VN4+4Fw3JIlJKPPeReedk7wZgYU5qY9zzkOKc2ToqoIFQmKG0UkIRWIm/1kdOBDK58SvFQetb3rFSjKclaADTA==" saltValue="LMarhdbf7o/Dl4IsxkrJAQ==" spinCount="100000" sheet="1" objects="1" scenarios="1"/>
  <mergeCells count="1">
    <mergeCell ref="B3:C3"/>
  </mergeCells>
  <pageMargins left="0.70866141732283472" right="0.70866141732283472" top="0.74803149606299213" bottom="0.74803149606299213" header="0.31496062992125984" footer="0.31496062992125984"/>
  <pageSetup paperSize="9"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xr:uid="{A2F53BD2-452E-4F7F-BBC7-389458DD094E}">
          <x14:formula1>
            <xm:f>dropdowns_hidden!$B$3:$B$8</xm:f>
          </x14:formula1>
          <xm:sqref>C12</xm:sqref>
        </x14:dataValidation>
        <x14:dataValidation type="list" allowBlank="1" showInputMessage="1" showErrorMessage="1" xr:uid="{97F3B3B4-56F0-42A8-9852-E1706191FE96}">
          <x14:formula1>
            <xm:f>dropdowns_hidden!$A$3:$A$9</xm:f>
          </x14:formula1>
          <xm:sqref>C15:C16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F6B64-B67C-417C-BB7F-520AD2C9E324}">
  <dimension ref="A1:AA11"/>
  <sheetViews>
    <sheetView zoomScale="85" zoomScaleNormal="85" workbookViewId="0">
      <pane xSplit="1" ySplit="6" topLeftCell="B7" activePane="bottomRight" state="frozen"/>
      <selection pane="topRight" activeCell="B1" sqref="B1"/>
      <selection pane="bottomLeft" activeCell="A7" sqref="A7"/>
      <selection pane="bottomRight"/>
    </sheetView>
  </sheetViews>
  <sheetFormatPr defaultColWidth="8.85546875" defaultRowHeight="15" x14ac:dyDescent="0.25"/>
  <cols>
    <col min="1" max="1" width="7.140625" customWidth="1"/>
    <col min="2" max="2" width="33.28515625" style="25" customWidth="1"/>
    <col min="3" max="3" width="11.140625" style="25" customWidth="1"/>
    <col min="4" max="4" width="26.7109375" style="26" customWidth="1"/>
    <col min="5" max="5" width="30.7109375" style="25" customWidth="1"/>
    <col min="6" max="6" width="16.140625" style="25" customWidth="1"/>
    <col min="7" max="7" width="15.42578125" style="25" customWidth="1"/>
    <col min="8" max="8" width="14.42578125" style="25" customWidth="1"/>
    <col min="9" max="9" width="8.85546875" style="25" customWidth="1"/>
    <col min="10" max="11" width="7.140625" style="25" customWidth="1"/>
    <col min="12" max="13" width="7.140625" style="27" customWidth="1"/>
    <col min="14" max="21" width="7.140625" style="25" customWidth="1"/>
    <col min="22" max="23" width="19.140625" style="26" customWidth="1"/>
    <col min="24" max="24" width="6.7109375" style="26" customWidth="1"/>
    <col min="25" max="25" width="6.42578125" customWidth="1"/>
  </cols>
  <sheetData>
    <row r="1" spans="1:27" ht="42.75" customHeight="1" x14ac:dyDescent="0.25">
      <c r="A1" s="28" t="str">
        <f>'0. Guia'!A1</f>
        <v>v.4.1</v>
      </c>
      <c r="B1" s="67" t="str">
        <f>IF('1. General information'!$C$11&lt;&gt;"","4C Unit: " &amp;'1. General information'!$C$11,"")</f>
        <v/>
      </c>
      <c r="C1" s="117" t="s">
        <v>108</v>
      </c>
      <c r="D1" s="117"/>
      <c r="E1" s="117"/>
      <c r="F1" s="117"/>
      <c r="G1" s="117"/>
      <c r="H1" s="117"/>
      <c r="I1" s="117"/>
      <c r="J1" s="68"/>
      <c r="K1" s="68"/>
      <c r="L1" s="68"/>
      <c r="M1" s="68"/>
      <c r="N1" s="68"/>
      <c r="O1" s="68"/>
      <c r="P1" s="68"/>
      <c r="Q1" s="69"/>
      <c r="R1" s="69"/>
      <c r="S1" s="69"/>
      <c r="T1" s="69"/>
      <c r="U1" s="69"/>
      <c r="V1" s="69"/>
      <c r="W1" s="69"/>
      <c r="X1" s="69"/>
      <c r="Z1" s="7"/>
      <c r="AA1" s="7"/>
    </row>
    <row r="2" spans="1:27" ht="6.75" customHeight="1" thickBot="1" x14ac:dyDescent="0.3">
      <c r="A2" s="32"/>
      <c r="B2" s="69"/>
      <c r="C2" s="69"/>
      <c r="D2" s="70"/>
      <c r="E2" s="70"/>
      <c r="F2" s="69"/>
      <c r="G2" s="69"/>
      <c r="H2" s="69"/>
      <c r="I2" s="69"/>
      <c r="J2" s="68"/>
      <c r="K2" s="68"/>
      <c r="L2" s="68"/>
      <c r="M2" s="68"/>
      <c r="N2" s="68"/>
      <c r="O2" s="68"/>
      <c r="P2" s="68"/>
      <c r="Q2" s="69"/>
      <c r="R2" s="69"/>
      <c r="S2" s="69"/>
      <c r="T2" s="69"/>
      <c r="U2" s="69"/>
      <c r="V2" s="69"/>
      <c r="W2" s="69"/>
      <c r="X2" s="69"/>
      <c r="Z2" s="7"/>
      <c r="AA2" s="7"/>
    </row>
    <row r="3" spans="1:27" ht="26.25" customHeight="1" x14ac:dyDescent="0.25">
      <c r="A3" s="28"/>
      <c r="B3" s="131" t="s">
        <v>109</v>
      </c>
      <c r="C3" s="127"/>
      <c r="D3" s="127"/>
      <c r="E3" s="127"/>
      <c r="F3" s="128"/>
      <c r="G3" s="127" t="s">
        <v>110</v>
      </c>
      <c r="H3" s="128"/>
      <c r="I3" s="131" t="s">
        <v>111</v>
      </c>
      <c r="J3" s="127"/>
      <c r="K3" s="128"/>
      <c r="L3" s="124" t="s">
        <v>112</v>
      </c>
      <c r="M3" s="124"/>
      <c r="N3" s="125" t="s">
        <v>113</v>
      </c>
      <c r="O3" s="124"/>
      <c r="P3" s="124"/>
      <c r="Q3" s="124"/>
      <c r="R3" s="124"/>
      <c r="S3" s="124"/>
      <c r="T3" s="124"/>
      <c r="U3" s="126"/>
      <c r="V3" s="135" t="s">
        <v>114</v>
      </c>
      <c r="W3" s="136"/>
      <c r="X3" s="118" t="s">
        <v>115</v>
      </c>
    </row>
    <row r="4" spans="1:27" ht="30.75" customHeight="1" thickBot="1" x14ac:dyDescent="0.3">
      <c r="A4" s="69"/>
      <c r="B4" s="132"/>
      <c r="C4" s="133"/>
      <c r="D4" s="133"/>
      <c r="E4" s="133"/>
      <c r="F4" s="134"/>
      <c r="G4" s="129" t="s">
        <v>116</v>
      </c>
      <c r="H4" s="130"/>
      <c r="I4" s="132"/>
      <c r="J4" s="133"/>
      <c r="K4" s="134"/>
      <c r="L4" s="120" t="s">
        <v>117</v>
      </c>
      <c r="M4" s="121"/>
      <c r="N4" s="122" t="s">
        <v>118</v>
      </c>
      <c r="O4" s="120"/>
      <c r="P4" s="120"/>
      <c r="Q4" s="120"/>
      <c r="R4" s="120"/>
      <c r="S4" s="120"/>
      <c r="T4" s="120"/>
      <c r="U4" s="123"/>
      <c r="V4" s="137" t="s">
        <v>119</v>
      </c>
      <c r="W4" s="138"/>
      <c r="X4" s="119"/>
    </row>
    <row r="5" spans="1:27" s="1" customFormat="1" ht="80.099999999999994" customHeight="1" thickBot="1" x14ac:dyDescent="0.3">
      <c r="A5" s="43" t="s">
        <v>120</v>
      </c>
      <c r="B5" s="54" t="s">
        <v>121</v>
      </c>
      <c r="C5" s="54" t="s">
        <v>122</v>
      </c>
      <c r="D5" s="55" t="s">
        <v>123</v>
      </c>
      <c r="E5" s="46" t="s">
        <v>124</v>
      </c>
      <c r="F5" s="46" t="s">
        <v>125</v>
      </c>
      <c r="G5" s="46" t="s">
        <v>126</v>
      </c>
      <c r="H5" s="46" t="s">
        <v>127</v>
      </c>
      <c r="I5" s="45" t="s">
        <v>128</v>
      </c>
      <c r="J5" s="45" t="s">
        <v>129</v>
      </c>
      <c r="K5" s="45" t="s">
        <v>130</v>
      </c>
      <c r="L5" s="45" t="s">
        <v>131</v>
      </c>
      <c r="M5" s="45" t="s">
        <v>132</v>
      </c>
      <c r="N5" s="45" t="s">
        <v>133</v>
      </c>
      <c r="O5" s="45" t="s">
        <v>134</v>
      </c>
      <c r="P5" s="45" t="s">
        <v>135</v>
      </c>
      <c r="Q5" s="45" t="s">
        <v>136</v>
      </c>
      <c r="R5" s="45" t="s">
        <v>137</v>
      </c>
      <c r="S5" s="45" t="s">
        <v>138</v>
      </c>
      <c r="T5" s="45" t="s">
        <v>139</v>
      </c>
      <c r="U5" s="45" t="s">
        <v>140</v>
      </c>
      <c r="V5" s="31" t="s">
        <v>141</v>
      </c>
      <c r="W5" s="31" t="s">
        <v>142</v>
      </c>
      <c r="X5" s="34" t="s">
        <v>143</v>
      </c>
    </row>
    <row r="6" spans="1:27" s="2" customFormat="1" ht="17.25" customHeight="1" x14ac:dyDescent="0.25">
      <c r="A6" s="2" t="s">
        <v>144</v>
      </c>
      <c r="B6" s="2" t="s">
        <v>145</v>
      </c>
      <c r="C6" s="2" t="s">
        <v>146</v>
      </c>
      <c r="D6" s="44" t="s">
        <v>147</v>
      </c>
      <c r="E6" s="44" t="s">
        <v>148</v>
      </c>
      <c r="F6" s="44" t="s">
        <v>149</v>
      </c>
      <c r="G6" s="2" t="s">
        <v>150</v>
      </c>
      <c r="H6" s="2" t="s">
        <v>151</v>
      </c>
      <c r="I6" s="2" t="s">
        <v>152</v>
      </c>
      <c r="J6" s="2" t="s">
        <v>129</v>
      </c>
      <c r="K6" s="2" t="s">
        <v>153</v>
      </c>
      <c r="L6" s="53" t="s">
        <v>154</v>
      </c>
      <c r="M6" s="53" t="s">
        <v>155</v>
      </c>
      <c r="N6" s="2" t="s">
        <v>133</v>
      </c>
      <c r="O6" s="2" t="s">
        <v>134</v>
      </c>
      <c r="P6" s="2" t="s">
        <v>135</v>
      </c>
      <c r="Q6" s="2" t="s">
        <v>136</v>
      </c>
      <c r="R6" s="2" t="s">
        <v>137</v>
      </c>
      <c r="S6" s="2" t="s">
        <v>138</v>
      </c>
      <c r="T6" s="2" t="s">
        <v>139</v>
      </c>
      <c r="U6" s="2" t="s">
        <v>156</v>
      </c>
      <c r="V6" s="51" t="s">
        <v>157</v>
      </c>
      <c r="W6" s="51" t="s">
        <v>158</v>
      </c>
      <c r="X6" s="2" t="s">
        <v>159</v>
      </c>
    </row>
    <row r="7" spans="1:27" ht="30" customHeight="1" x14ac:dyDescent="0.25">
      <c r="A7" s="35" t="str">
        <f>IF(AND(tblServiceProvider[[#This Row],[Legal Name]]="",tblServiceProvider[[#This Row],[National Identification Number]]=""),"",IF(OR(tblServiceProvider[[#This Row],[National Identification Number]]="",tblServiceProvider[[#This Row],[City]]="",tblServiceProvider[[#This Row],[State]]="",tblServiceProvider[[#This Row],[Latitude]]="",tblServiceProvider[[#This Row],[Longitude]]="",AND(OR(COUNTA(tblServiceProvider[[#This Row],[Post Harvest Processor]:[Storage]])=0,tblServiceProvider[[#This Row],[Gender]]="",AND(tblServiceProvider[[#This Row],[Delivering to]]="",tblServiceProvider[[#This Row],[Selling to]]="")),ROW(tblServiceProvider[[#This Row],[Legal Name]])&lt;&gt;7,INDEX(tblServiceProvider[Legal Name],1)&lt;&gt;tblServiceProvider[[#This Row],[Legal Name]]),tblServiceProvider[[#This Row],[Permanent]]="",tblServiceProvider[[#This Row],[Temporary]]=""),"ERR","OK"))</f>
        <v>ERR</v>
      </c>
      <c r="B7" s="71" t="s">
        <v>160</v>
      </c>
      <c r="C7" s="88" t="s">
        <v>161</v>
      </c>
      <c r="D7" s="36"/>
      <c r="E7" s="36"/>
      <c r="F7" s="36"/>
      <c r="G7" s="37"/>
      <c r="H7" s="37"/>
      <c r="I7" s="86"/>
      <c r="J7" s="86"/>
      <c r="K7" s="86"/>
      <c r="L7" s="38"/>
      <c r="M7" s="38"/>
      <c r="N7" s="39"/>
      <c r="O7" s="39"/>
      <c r="P7" s="39"/>
      <c r="Q7" s="39"/>
      <c r="R7" s="39"/>
      <c r="S7" s="39"/>
      <c r="T7" s="39"/>
      <c r="U7" s="39"/>
      <c r="V7" s="87"/>
      <c r="W7" s="87"/>
      <c r="X7" s="88" t="s">
        <v>162</v>
      </c>
    </row>
    <row r="8" spans="1:27" ht="30" customHeight="1" x14ac:dyDescent="0.25">
      <c r="A8" s="29" t="str">
        <f>IF(AND(tblServiceProvider[[#This Row],[Legal Name]]="",tblServiceProvider[[#This Row],[National Identification Number]]=""),"",IF(OR(tblServiceProvider[[#This Row],[National Identification Number]]="",tblServiceProvider[[#This Row],[City]]="",tblServiceProvider[[#This Row],[State]]="",tblServiceProvider[[#This Row],[Latitude]]="",tblServiceProvider[[#This Row],[Longitude]]="",AND(OR(COUNTA(tblServiceProvider[[#This Row],[Post Harvest Processor]:[Storage]])=0,tblServiceProvider[[#This Row],[Gender]]="",AND(tblServiceProvider[[#This Row],[Delivering to]]="",tblServiceProvider[[#This Row],[Selling to]]="")),ROW(tblServiceProvider[[#This Row],[Legal Name]])&lt;&gt;7,INDEX(tblServiceProvider[Legal Name],1)&lt;&gt;tblServiceProvider[[#This Row],[Legal Name]]),tblServiceProvider[[#This Row],[Permanent]]="",tblServiceProvider[[#This Row],[Temporary]]=""),"ERR","OK"))</f>
        <v/>
      </c>
      <c r="B8" s="9"/>
      <c r="C8" s="11"/>
      <c r="D8" s="10"/>
      <c r="E8" s="10"/>
      <c r="F8" s="10"/>
      <c r="G8" s="14"/>
      <c r="H8" s="14"/>
      <c r="I8" s="11"/>
      <c r="J8" s="11"/>
      <c r="K8" s="11"/>
      <c r="L8" s="12"/>
      <c r="M8" s="12"/>
      <c r="N8" s="11"/>
      <c r="O8" s="11"/>
      <c r="P8" s="11"/>
      <c r="Q8" s="11"/>
      <c r="R8" s="11"/>
      <c r="S8" s="11"/>
      <c r="T8" s="11"/>
      <c r="U8" s="11"/>
      <c r="V8" s="10"/>
      <c r="W8" s="10"/>
      <c r="X8" s="15"/>
    </row>
    <row r="9" spans="1:27" ht="30" customHeight="1" x14ac:dyDescent="0.25">
      <c r="A9" s="29" t="str">
        <f>IF(AND(tblServiceProvider[[#This Row],[Legal Name]]="",tblServiceProvider[[#This Row],[National Identification Number]]=""),"",IF(OR(tblServiceProvider[[#This Row],[National Identification Number]]="",tblServiceProvider[[#This Row],[City]]="",tblServiceProvider[[#This Row],[State]]="",tblServiceProvider[[#This Row],[Latitude]]="",tblServiceProvider[[#This Row],[Longitude]]="",AND(OR(COUNTA(tblServiceProvider[[#This Row],[Post Harvest Processor]:[Storage]])=0,tblServiceProvider[[#This Row],[Gender]]="",AND(tblServiceProvider[[#This Row],[Delivering to]]="",tblServiceProvider[[#This Row],[Selling to]]="")),ROW(tblServiceProvider[[#This Row],[Legal Name]])&lt;&gt;7,INDEX(tblServiceProvider[Legal Name],1)&lt;&gt;tblServiceProvider[[#This Row],[Legal Name]]),tblServiceProvider[[#This Row],[Permanent]]="",tblServiceProvider[[#This Row],[Temporary]]=""),"ERR","OK"))</f>
        <v/>
      </c>
      <c r="B9" s="9"/>
      <c r="C9" s="11"/>
      <c r="D9" s="10"/>
      <c r="E9" s="10"/>
      <c r="F9" s="10"/>
      <c r="G9" s="14"/>
      <c r="H9" s="14"/>
      <c r="I9" s="11"/>
      <c r="J9" s="11"/>
      <c r="K9" s="11"/>
      <c r="L9" s="12"/>
      <c r="M9" s="12"/>
      <c r="N9" s="11"/>
      <c r="O9" s="11"/>
      <c r="P9" s="11"/>
      <c r="Q9" s="11"/>
      <c r="R9" s="11"/>
      <c r="S9" s="11"/>
      <c r="T9" s="11"/>
      <c r="U9" s="11"/>
      <c r="V9" s="10"/>
      <c r="W9" s="10"/>
      <c r="X9" s="15"/>
    </row>
    <row r="10" spans="1:27" ht="30" customHeight="1" x14ac:dyDescent="0.25">
      <c r="A10" s="29" t="str">
        <f>IF(AND(tblServiceProvider[[#This Row],[Legal Name]]="",tblServiceProvider[[#This Row],[National Identification Number]]=""),"",IF(OR(tblServiceProvider[[#This Row],[National Identification Number]]="",tblServiceProvider[[#This Row],[City]]="",tblServiceProvider[[#This Row],[State]]="",tblServiceProvider[[#This Row],[Latitude]]="",tblServiceProvider[[#This Row],[Longitude]]="",AND(OR(COUNTA(tblServiceProvider[[#This Row],[Post Harvest Processor]:[Storage]])=0,tblServiceProvider[[#This Row],[Gender]]="",AND(tblServiceProvider[[#This Row],[Delivering to]]="",tblServiceProvider[[#This Row],[Selling to]]="")),ROW(tblServiceProvider[[#This Row],[Legal Name]])&lt;&gt;7,INDEX(tblServiceProvider[Legal Name],1)&lt;&gt;tblServiceProvider[[#This Row],[Legal Name]]),tblServiceProvider[[#This Row],[Permanent]]="",tblServiceProvider[[#This Row],[Temporary]]=""),"ERR","OK"))</f>
        <v/>
      </c>
      <c r="B10" s="9"/>
      <c r="C10" s="11"/>
      <c r="D10" s="10"/>
      <c r="E10" s="10"/>
      <c r="F10" s="10"/>
      <c r="G10" s="14"/>
      <c r="H10" s="15"/>
      <c r="I10" s="11"/>
      <c r="J10" s="11"/>
      <c r="K10" s="11"/>
      <c r="L10" s="12"/>
      <c r="M10" s="12"/>
      <c r="N10" s="11"/>
      <c r="O10" s="11"/>
      <c r="P10" s="11"/>
      <c r="Q10" s="11"/>
      <c r="R10" s="11"/>
      <c r="S10" s="11"/>
      <c r="T10" s="11"/>
      <c r="U10" s="11"/>
      <c r="V10" s="10"/>
      <c r="W10" s="10"/>
      <c r="X10" s="15"/>
    </row>
    <row r="11" spans="1:27" ht="30" customHeight="1" x14ac:dyDescent="0.25">
      <c r="A11" s="29" t="str">
        <f>IF(AND(tblServiceProvider[[#This Row],[Legal Name]]="",tblServiceProvider[[#This Row],[National Identification Number]]=""),"",IF(OR(tblServiceProvider[[#This Row],[National Identification Number]]="",tblServiceProvider[[#This Row],[City]]="",tblServiceProvider[[#This Row],[State]]="",tblServiceProvider[[#This Row],[Latitude]]="",tblServiceProvider[[#This Row],[Longitude]]="",AND(OR(COUNTA(tblServiceProvider[[#This Row],[Post Harvest Processor]:[Storage]])=0,tblServiceProvider[[#This Row],[Gender]]="",AND(tblServiceProvider[[#This Row],[Delivering to]]="",tblServiceProvider[[#This Row],[Selling to]]="")),ROW(tblServiceProvider[[#This Row],[Legal Name]])&lt;&gt;7,INDEX(tblServiceProvider[Legal Name],1)&lt;&gt;tblServiceProvider[[#This Row],[Legal Name]]),tblServiceProvider[[#This Row],[Permanent]]="",tblServiceProvider[[#This Row],[Temporary]]=""),"ERR","OK"))</f>
        <v/>
      </c>
      <c r="B11" s="9"/>
      <c r="C11" s="11"/>
      <c r="D11" s="10"/>
      <c r="E11" s="10"/>
      <c r="F11" s="10"/>
      <c r="G11" s="14"/>
      <c r="H11" s="14"/>
      <c r="I11" s="11"/>
      <c r="J11" s="11"/>
      <c r="K11" s="11"/>
      <c r="L11" s="12"/>
      <c r="M11" s="12"/>
      <c r="N11" s="11"/>
      <c r="O11" s="11"/>
      <c r="P11" s="11"/>
      <c r="Q11" s="11"/>
      <c r="R11" s="11"/>
      <c r="S11" s="11"/>
      <c r="T11" s="11"/>
      <c r="U11" s="11"/>
      <c r="V11" s="10"/>
      <c r="W11" s="10"/>
      <c r="X11" s="15"/>
    </row>
  </sheetData>
  <sheetProtection formatColumns="0" formatRows="0" insertRows="0" deleteRows="0" sort="0" autoFilter="0"/>
  <dataConsolidate/>
  <mergeCells count="12">
    <mergeCell ref="C1:I1"/>
    <mergeCell ref="X3:X4"/>
    <mergeCell ref="L4:M4"/>
    <mergeCell ref="N4:U4"/>
    <mergeCell ref="L3:M3"/>
    <mergeCell ref="N3:U3"/>
    <mergeCell ref="G3:H3"/>
    <mergeCell ref="G4:H4"/>
    <mergeCell ref="I3:K4"/>
    <mergeCell ref="V3:W3"/>
    <mergeCell ref="V4:W4"/>
    <mergeCell ref="B3:F4"/>
  </mergeCells>
  <conditionalFormatting sqref="A7:A11">
    <cfRule type="containsText" dxfId="5" priority="1" operator="containsText" text="ERR">
      <formula>NOT(ISERROR(SEARCH("ERR",A7)))</formula>
    </cfRule>
    <cfRule type="containsText" dxfId="4" priority="2" operator="containsText" text="OK">
      <formula>NOT(ISERROR(SEARCH("OK",A7)))</formula>
    </cfRule>
    <cfRule type="containsText" dxfId="3" priority="7" operator="containsText" text="ERR">
      <formula>NOT(ISERROR(SEARCH("ERR",A7)))</formula>
    </cfRule>
    <cfRule type="containsText" dxfId="2" priority="8" operator="containsText" text="OK">
      <formula>NOT(ISERROR(SEARCH("OK",A7)))</formula>
    </cfRule>
  </conditionalFormatting>
  <dataValidations count="1">
    <dataValidation type="list" allowBlank="1" showInputMessage="1" sqref="V7:W11" xr:uid="{DD72A6F6-B60A-4DF1-B0C8-EC3B78168952}">
      <formula1>SPNames</formula1>
    </dataValidation>
  </dataValidations>
  <pageMargins left="0.31496062992125984" right="0.31496062992125984" top="0.35433070866141736" bottom="0.35433070866141736" header="0.31496062992125984" footer="0.31496062992125984"/>
  <pageSetup paperSize="9" scale="50" orientation="landscape" r:id="rId1"/>
  <headerFooter>
    <oddFooter>&amp;L&amp;8&amp;D&amp;C&amp;8 4C Business Partner Map 3.6
ME &amp; Service Provider&amp;R&amp;8&amp;P of &amp;N</oddFooter>
  </headerFooter>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49140746-8DA1-487E-9AD9-98ED31A8C28E}">
          <x14:formula1>
            <xm:f>dropdowns_hidden!$D$3:$D$5</xm:f>
          </x14:formula1>
          <xm:sqref>I7:I11</xm:sqref>
        </x14:dataValidation>
        <x14:dataValidation type="list" allowBlank="1" showInputMessage="1" showErrorMessage="1" xr:uid="{8B9ABA3E-B612-4E05-84F8-205E9EC1AFB6}">
          <x14:formula1>
            <xm:f>dropdowns_hidden!$C$3:$C$7</xm:f>
          </x14:formula1>
          <xm:sqref>C7:C11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16DEF-3A99-4360-888C-D0D55B8EB9BE}">
  <sheetPr codeName="Sheet3"/>
  <dimension ref="A1:AA9"/>
  <sheetViews>
    <sheetView zoomScaleNormal="100" workbookViewId="0">
      <pane xSplit="1" ySplit="6" topLeftCell="B7" activePane="bottomRight" state="frozen"/>
      <selection pane="topRight" activeCell="B1" sqref="B1"/>
      <selection pane="bottomLeft" activeCell="A5" sqref="A5"/>
      <selection pane="bottomRight" activeCell="B7" sqref="B7"/>
    </sheetView>
  </sheetViews>
  <sheetFormatPr defaultColWidth="8.85546875" defaultRowHeight="15" x14ac:dyDescent="0.25"/>
  <cols>
    <col min="1" max="1" width="7.140625" customWidth="1"/>
    <col min="2" max="2" width="33.28515625" customWidth="1"/>
    <col min="3" max="3" width="9.42578125" customWidth="1"/>
    <col min="4" max="4" width="26.7109375" style="7" customWidth="1"/>
    <col min="5" max="5" width="19" style="7" customWidth="1"/>
    <col min="6" max="6" width="30.7109375" customWidth="1"/>
    <col min="7" max="7" width="16.140625" customWidth="1"/>
    <col min="8" max="8" width="15.42578125" customWidth="1"/>
    <col min="9" max="9" width="14.42578125" customWidth="1"/>
    <col min="10" max="11" width="7.140625" style="8" customWidth="1"/>
    <col min="12" max="12" width="12.42578125" style="8" customWidth="1"/>
    <col min="13" max="13" width="11.42578125" style="8" customWidth="1"/>
    <col min="14" max="14" width="11.7109375" style="8" customWidth="1"/>
    <col min="15" max="16" width="10" style="8" customWidth="1"/>
    <col min="17" max="24" width="7.140625" customWidth="1"/>
    <col min="25" max="26" width="19.140625" style="7" customWidth="1"/>
    <col min="27" max="27" width="6.7109375" style="7" customWidth="1"/>
  </cols>
  <sheetData>
    <row r="1" spans="1:27" ht="42.75" customHeight="1" x14ac:dyDescent="0.25">
      <c r="A1" s="28" t="str">
        <f>'0. Guia'!A1</f>
        <v>v.4.1</v>
      </c>
      <c r="B1" s="67" t="str">
        <f>IF('1. General information'!$C$11&lt;&gt;"","4C Unit: " &amp;'1. General information'!$C$11,"")</f>
        <v/>
      </c>
      <c r="C1" s="117" t="s">
        <v>163</v>
      </c>
      <c r="D1" s="117"/>
      <c r="E1" s="117"/>
      <c r="F1" s="117"/>
      <c r="G1" s="117"/>
      <c r="H1" s="117"/>
      <c r="I1" s="117"/>
      <c r="J1" s="68"/>
      <c r="K1" s="68"/>
      <c r="L1" s="68"/>
      <c r="M1" s="68"/>
      <c r="N1" s="68"/>
      <c r="O1" s="68"/>
      <c r="P1" s="68"/>
      <c r="Q1" s="69"/>
      <c r="R1" s="69"/>
      <c r="S1" s="69"/>
      <c r="T1" s="69"/>
      <c r="U1" s="69"/>
      <c r="V1" s="69"/>
      <c r="W1" s="69"/>
      <c r="X1" s="69"/>
      <c r="Y1" s="70"/>
      <c r="Z1" s="70"/>
      <c r="AA1" s="70"/>
    </row>
    <row r="2" spans="1:27" ht="6.75" customHeight="1" thickBot="1" x14ac:dyDescent="0.3">
      <c r="A2" s="32"/>
      <c r="B2" s="69"/>
      <c r="C2" s="69"/>
      <c r="D2" s="70"/>
      <c r="E2" s="70"/>
      <c r="F2" s="69"/>
      <c r="G2" s="69"/>
      <c r="H2" s="69"/>
      <c r="I2" s="69"/>
      <c r="J2" s="68"/>
      <c r="K2" s="68"/>
      <c r="L2" s="68"/>
      <c r="M2" s="68"/>
      <c r="N2" s="68"/>
      <c r="O2" s="68"/>
      <c r="P2" s="68"/>
      <c r="Q2" s="69"/>
      <c r="R2" s="69"/>
      <c r="S2" s="69"/>
      <c r="T2" s="69"/>
      <c r="U2" s="69"/>
      <c r="V2" s="69"/>
      <c r="W2" s="69"/>
    </row>
    <row r="3" spans="1:27" ht="26.25" customHeight="1" x14ac:dyDescent="0.25">
      <c r="A3" s="69"/>
      <c r="B3" s="131" t="s">
        <v>109</v>
      </c>
      <c r="C3" s="127"/>
      <c r="D3" s="127"/>
      <c r="E3" s="127"/>
      <c r="F3" s="127"/>
      <c r="G3" s="128"/>
      <c r="H3" s="127" t="s">
        <v>110</v>
      </c>
      <c r="I3" s="128"/>
      <c r="J3" s="124" t="s">
        <v>112</v>
      </c>
      <c r="K3" s="124"/>
      <c r="L3" s="124"/>
      <c r="M3" s="124"/>
      <c r="N3" s="124"/>
      <c r="O3" s="124"/>
      <c r="P3" s="124"/>
      <c r="Q3" s="125" t="s">
        <v>113</v>
      </c>
      <c r="R3" s="124"/>
      <c r="S3" s="124"/>
      <c r="T3" s="124"/>
      <c r="U3" s="124"/>
      <c r="V3" s="124"/>
      <c r="W3" s="124"/>
      <c r="X3" s="126"/>
      <c r="Y3" s="135" t="s">
        <v>114</v>
      </c>
      <c r="Z3" s="136"/>
      <c r="AA3" s="118" t="s">
        <v>115</v>
      </c>
    </row>
    <row r="4" spans="1:27" ht="30.75" customHeight="1" thickBot="1" x14ac:dyDescent="0.3">
      <c r="A4" s="69"/>
      <c r="B4" s="132"/>
      <c r="C4" s="133"/>
      <c r="D4" s="133"/>
      <c r="E4" s="133"/>
      <c r="F4" s="133"/>
      <c r="G4" s="134"/>
      <c r="H4" s="129" t="s">
        <v>116</v>
      </c>
      <c r="I4" s="130"/>
      <c r="J4" s="120" t="s">
        <v>117</v>
      </c>
      <c r="K4" s="121"/>
      <c r="L4" s="139" t="s">
        <v>164</v>
      </c>
      <c r="M4" s="120"/>
      <c r="N4" s="120"/>
      <c r="O4" s="120"/>
      <c r="P4" s="120"/>
      <c r="Q4" s="122" t="s">
        <v>165</v>
      </c>
      <c r="R4" s="120"/>
      <c r="S4" s="120"/>
      <c r="T4" s="120"/>
      <c r="U4" s="120"/>
      <c r="V4" s="120"/>
      <c r="W4" s="120"/>
      <c r="X4" s="123"/>
      <c r="Y4" s="137" t="s">
        <v>119</v>
      </c>
      <c r="Z4" s="138"/>
      <c r="AA4" s="119"/>
    </row>
    <row r="5" spans="1:27" s="1" customFormat="1" ht="80.099999999999994" customHeight="1" x14ac:dyDescent="0.25">
      <c r="A5" s="43" t="s">
        <v>120</v>
      </c>
      <c r="B5" s="54" t="s">
        <v>166</v>
      </c>
      <c r="C5" s="54" t="s">
        <v>167</v>
      </c>
      <c r="D5" s="55" t="s">
        <v>123</v>
      </c>
      <c r="E5" s="55" t="s">
        <v>168</v>
      </c>
      <c r="F5" s="46" t="s">
        <v>124</v>
      </c>
      <c r="G5" s="46" t="s">
        <v>125</v>
      </c>
      <c r="H5" s="46" t="s">
        <v>126</v>
      </c>
      <c r="I5" s="46" t="s">
        <v>127</v>
      </c>
      <c r="J5" s="45" t="s">
        <v>131</v>
      </c>
      <c r="K5" s="45" t="s">
        <v>132</v>
      </c>
      <c r="L5" s="46" t="s">
        <v>169</v>
      </c>
      <c r="M5" s="46" t="s">
        <v>170</v>
      </c>
      <c r="N5" s="30" t="s">
        <v>171</v>
      </c>
      <c r="O5" s="46" t="s">
        <v>172</v>
      </c>
      <c r="P5" s="30" t="s">
        <v>173</v>
      </c>
      <c r="Q5" s="45" t="s">
        <v>133</v>
      </c>
      <c r="R5" s="45" t="s">
        <v>134</v>
      </c>
      <c r="S5" s="45" t="s">
        <v>135</v>
      </c>
      <c r="T5" s="45" t="s">
        <v>136</v>
      </c>
      <c r="U5" s="45" t="s">
        <v>137</v>
      </c>
      <c r="V5" s="45" t="s">
        <v>138</v>
      </c>
      <c r="W5" s="45" t="s">
        <v>139</v>
      </c>
      <c r="X5" s="45" t="s">
        <v>140</v>
      </c>
      <c r="Y5" s="31" t="s">
        <v>141</v>
      </c>
      <c r="Z5" s="31" t="s">
        <v>142</v>
      </c>
      <c r="AA5" s="45" t="s">
        <v>143</v>
      </c>
    </row>
    <row r="6" spans="1:27" s="2" customFormat="1" ht="17.25" customHeight="1" x14ac:dyDescent="0.25">
      <c r="A6" s="2" t="s">
        <v>144</v>
      </c>
      <c r="B6" s="2" t="s">
        <v>145</v>
      </c>
      <c r="C6" s="2" t="s">
        <v>146</v>
      </c>
      <c r="D6" s="44" t="s">
        <v>147</v>
      </c>
      <c r="E6" s="44" t="s">
        <v>174</v>
      </c>
      <c r="F6" s="44" t="s">
        <v>148</v>
      </c>
      <c r="G6" s="44" t="s">
        <v>149</v>
      </c>
      <c r="H6" s="2" t="s">
        <v>150</v>
      </c>
      <c r="I6" s="2" t="s">
        <v>151</v>
      </c>
      <c r="J6" s="53" t="s">
        <v>154</v>
      </c>
      <c r="K6" s="53" t="s">
        <v>155</v>
      </c>
      <c r="L6" s="52" t="s">
        <v>175</v>
      </c>
      <c r="M6" s="53" t="s">
        <v>176</v>
      </c>
      <c r="N6" s="53" t="s">
        <v>177</v>
      </c>
      <c r="O6" s="53" t="s">
        <v>178</v>
      </c>
      <c r="P6" s="53" t="s">
        <v>173</v>
      </c>
      <c r="Q6" s="2" t="s">
        <v>133</v>
      </c>
      <c r="R6" s="2" t="s">
        <v>134</v>
      </c>
      <c r="S6" s="2" t="s">
        <v>135</v>
      </c>
      <c r="T6" s="2" t="s">
        <v>136</v>
      </c>
      <c r="U6" s="2" t="s">
        <v>137</v>
      </c>
      <c r="V6" s="2" t="s">
        <v>138</v>
      </c>
      <c r="W6" s="2" t="s">
        <v>139</v>
      </c>
      <c r="X6" s="2" t="s">
        <v>156</v>
      </c>
      <c r="Y6" s="51" t="s">
        <v>157</v>
      </c>
      <c r="Z6" s="51" t="s">
        <v>158</v>
      </c>
      <c r="AA6" s="2" t="s">
        <v>159</v>
      </c>
    </row>
    <row r="7" spans="1:27" ht="30" customHeight="1" x14ac:dyDescent="0.25">
      <c r="A7" s="13" t="str">
        <f>IF(AND(tblProducer[[#This Row],[Legal Name]]="",tblProducer[[#This Row],[National Identification Number]]=""),"",IF(OR(tblProducer[[#This Row],[Gender]]="",tblProducer[[#This Row],[National Identification Number]]="",tblProducer[[#This Row],[Farm Name]]="",tblProducer[[#This Row],[City]]="",tblProducer[[#This Row],[State]]="",tblProducer[[#This Row],[Latitude]]="",tblProducer[[#This Row],[Longitude]]="",tblProducer[[#This Row],[Permanent]]="",tblProducer[[#This Row],[Temporary]]="",tblProducer[[#This Row],[Total production]]="",tblProducer[[#This Row],[Arabica %]]="",tblProducer[[#This Row],[Coffee Production Area (ha)]]="",tblProducer[[#This Row],[Delivering to]]=""),"ERR","OK"))</f>
        <v/>
      </c>
      <c r="B7" s="9"/>
      <c r="C7" s="9"/>
      <c r="D7" s="10"/>
      <c r="E7" s="10"/>
      <c r="F7" s="10"/>
      <c r="G7" s="10"/>
      <c r="H7" s="14"/>
      <c r="I7" s="14"/>
      <c r="J7" s="12"/>
      <c r="K7" s="12"/>
      <c r="L7" s="12"/>
      <c r="M7" s="12"/>
      <c r="N7" s="72" t="str">
        <f>IFERROR(tblProducer[[#This Row],[Total production]]/tblProducer[[#This Row],[Coffee Production Area (ha)]],"")</f>
        <v/>
      </c>
      <c r="O7" s="85"/>
      <c r="P7" s="73" t="str">
        <f>IF(tblProducer[[#This Row],[Arabica %]]&lt;&gt;"",1-tblProducer[[#This Row],[Arabica %]],"")</f>
        <v/>
      </c>
      <c r="Q7" s="11"/>
      <c r="R7" s="11"/>
      <c r="S7" s="11"/>
      <c r="T7" s="11"/>
      <c r="U7" s="11"/>
      <c r="V7" s="11"/>
      <c r="W7" s="11"/>
      <c r="X7" s="11"/>
      <c r="Y7" s="10"/>
      <c r="Z7" s="10"/>
      <c r="AA7" s="11"/>
    </row>
    <row r="8" spans="1:27" ht="30" customHeight="1" x14ac:dyDescent="0.25">
      <c r="A8" s="13" t="str">
        <f>IF(AND(tblProducer[[#This Row],[Legal Name]]="",tblProducer[[#This Row],[National Identification Number]]=""),"",IF(OR(tblProducer[[#This Row],[Gender]]="",tblProducer[[#This Row],[National Identification Number]]="",tblProducer[[#This Row],[Farm Name]]="",tblProducer[[#This Row],[City]]="",tblProducer[[#This Row],[State]]="",tblProducer[[#This Row],[Latitude]]="",tblProducer[[#This Row],[Longitude]]="",tblProducer[[#This Row],[Permanent]]="",tblProducer[[#This Row],[Temporary]]="",tblProducer[[#This Row],[Total production]]="",tblProducer[[#This Row],[Arabica %]]="",tblProducer[[#This Row],[Coffee Production Area (ha)]]="",tblProducer[[#This Row],[Delivering to]]=""),"ERR","OK"))</f>
        <v/>
      </c>
      <c r="B8" s="9"/>
      <c r="C8" s="9"/>
      <c r="D8" s="10"/>
      <c r="E8" s="10"/>
      <c r="F8" s="10"/>
      <c r="G8" s="10"/>
      <c r="H8" s="14"/>
      <c r="I8" s="14"/>
      <c r="J8" s="12"/>
      <c r="K8" s="12"/>
      <c r="L8" s="12"/>
      <c r="M8" s="12"/>
      <c r="N8" s="72" t="str">
        <f>IFERROR(tblProducer[[#This Row],[Total production]]/tblProducer[[#This Row],[Coffee Production Area (ha)]],"")</f>
        <v/>
      </c>
      <c r="O8" s="84"/>
      <c r="P8" s="73" t="str">
        <f>IF(tblProducer[[#This Row],[Arabica %]]&lt;&gt;"",1-tblProducer[[#This Row],[Arabica %]],"")</f>
        <v/>
      </c>
      <c r="Q8" s="11"/>
      <c r="R8" s="11"/>
      <c r="S8" s="11"/>
      <c r="T8" s="11"/>
      <c r="U8" s="11"/>
      <c r="V8" s="11"/>
      <c r="W8" s="11"/>
      <c r="X8" s="11"/>
      <c r="Y8" s="10"/>
      <c r="Z8" s="10"/>
      <c r="AA8" s="11"/>
    </row>
    <row r="9" spans="1:27" ht="30" customHeight="1" x14ac:dyDescent="0.25">
      <c r="A9" s="13" t="str">
        <f>IF(AND(tblProducer[[#This Row],[Legal Name]]="",tblProducer[[#This Row],[National Identification Number]]=""),"",IF(OR(tblProducer[[#This Row],[Gender]]="",tblProducer[[#This Row],[National Identification Number]]="",tblProducer[[#This Row],[Farm Name]]="",tblProducer[[#This Row],[City]]="",tblProducer[[#This Row],[State]]="",tblProducer[[#This Row],[Latitude]]="",tblProducer[[#This Row],[Longitude]]="",tblProducer[[#This Row],[Permanent]]="",tblProducer[[#This Row],[Temporary]]="",tblProducer[[#This Row],[Total production]]="",tblProducer[[#This Row],[Arabica %]]="",tblProducer[[#This Row],[Coffee Production Area (ha)]]="",tblProducer[[#This Row],[Delivering to]]=""),"ERR","OK"))</f>
        <v/>
      </c>
      <c r="B9" s="9"/>
      <c r="C9" s="9"/>
      <c r="D9" s="10"/>
      <c r="E9" s="10"/>
      <c r="F9" s="10"/>
      <c r="G9" s="10"/>
      <c r="H9" s="14"/>
      <c r="I9" s="14"/>
      <c r="J9" s="12"/>
      <c r="K9" s="12"/>
      <c r="L9" s="12"/>
      <c r="M9" s="12"/>
      <c r="N9" s="72" t="str">
        <f>IFERROR(tblProducer[[#This Row],[Total production]]/tblProducer[[#This Row],[Coffee Production Area (ha)]],"")</f>
        <v/>
      </c>
      <c r="O9" s="84"/>
      <c r="P9" s="73" t="str">
        <f>IF(tblProducer[[#This Row],[Arabica %]]&lt;&gt;"",1-tblProducer[[#This Row],[Arabica %]],"")</f>
        <v/>
      </c>
      <c r="Q9" s="11"/>
      <c r="R9" s="11"/>
      <c r="S9" s="11"/>
      <c r="T9" s="11"/>
      <c r="U9" s="11"/>
      <c r="V9" s="11"/>
      <c r="W9" s="11"/>
      <c r="X9" s="11"/>
      <c r="Y9" s="10"/>
      <c r="Z9" s="10"/>
      <c r="AA9" s="11"/>
    </row>
  </sheetData>
  <sheetProtection formatColumns="0" formatRows="0" insertRows="0" deleteRows="0" sort="0" autoFilter="0"/>
  <dataConsolidate/>
  <mergeCells count="12">
    <mergeCell ref="C1:I1"/>
    <mergeCell ref="AA3:AA4"/>
    <mergeCell ref="Q3:X3"/>
    <mergeCell ref="J3:P3"/>
    <mergeCell ref="J4:K4"/>
    <mergeCell ref="L4:P4"/>
    <mergeCell ref="Q4:X4"/>
    <mergeCell ref="H3:I3"/>
    <mergeCell ref="H4:I4"/>
    <mergeCell ref="Y3:Z3"/>
    <mergeCell ref="Y4:Z4"/>
    <mergeCell ref="B3:G4"/>
  </mergeCells>
  <conditionalFormatting sqref="A7:A9">
    <cfRule type="containsText" dxfId="1" priority="15" operator="containsText" text="ERR">
      <formula>NOT(ISERROR(SEARCH("ERR",A7)))</formula>
    </cfRule>
    <cfRule type="containsText" dxfId="0" priority="16" operator="containsText" text="OK">
      <formula>NOT(ISERROR(SEARCH("OK",A7)))</formula>
    </cfRule>
  </conditionalFormatting>
  <dataValidations count="3">
    <dataValidation type="list" allowBlank="1" showInputMessage="1" sqref="Y7:Z9" xr:uid="{87440D3A-A6C9-4F64-9326-6DA64742B334}">
      <formula1>SPNames</formula1>
    </dataValidation>
    <dataValidation type="decimal" allowBlank="1" showInputMessage="1" showErrorMessage="1" sqref="O7:O9" xr:uid="{D5783D89-069C-4D73-BB83-00F7BBE0092D}">
      <formula1>0</formula1>
      <formula2>1</formula2>
    </dataValidation>
    <dataValidation allowBlank="1" showInputMessage="1" sqref="AA7:AA9" xr:uid="{5035359D-0E1D-4C5E-B602-9E3703E8E68D}"/>
  </dataValidations>
  <pageMargins left="0.31496062992125984" right="0.31496062992125984" top="0.35433070866141736" bottom="0.35433070866141736" header="0.31496062992125984" footer="0.31496062992125984"/>
  <pageSetup paperSize="9" scale="50" orientation="landscape" r:id="rId1"/>
  <headerFooter>
    <oddFooter>&amp;L&amp;8&amp;D&amp;C4C Business Partner Map 3.6
Producer&amp;R&amp;8&amp;P of &amp;N</oddFooter>
  </headerFooter>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4DD1B4D5-F930-4E5B-B022-029CD67D55FE}">
          <x14:formula1>
            <xm:f>dropdowns_hidden!$C$3:$C$7</xm:f>
          </x14:formula1>
          <xm:sqref>C7:C9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21"/>
  <sheetViews>
    <sheetView workbookViewId="0">
      <selection activeCell="A6" sqref="A6:A9"/>
    </sheetView>
  </sheetViews>
  <sheetFormatPr defaultColWidth="9.140625" defaultRowHeight="15" x14ac:dyDescent="0.25"/>
  <cols>
    <col min="1" max="1" width="37.28515625" customWidth="1"/>
    <col min="2" max="2" width="20.42578125" customWidth="1"/>
    <col min="3" max="3" width="23.85546875" customWidth="1"/>
    <col min="4" max="4" width="14.42578125" customWidth="1"/>
    <col min="6" max="6" width="9.140625" customWidth="1"/>
  </cols>
  <sheetData>
    <row r="1" spans="1:4" ht="18.75" customHeight="1" x14ac:dyDescent="0.3">
      <c r="A1" s="98" t="s">
        <v>179</v>
      </c>
    </row>
    <row r="2" spans="1:4" ht="17.25" customHeight="1" x14ac:dyDescent="0.25">
      <c r="A2" s="4" t="s">
        <v>180</v>
      </c>
      <c r="B2" s="4" t="s">
        <v>181</v>
      </c>
      <c r="C2" s="5" t="s">
        <v>146</v>
      </c>
      <c r="D2" s="5" t="s">
        <v>182</v>
      </c>
    </row>
    <row r="3" spans="1:4" ht="15.75" customHeight="1" x14ac:dyDescent="0.25">
      <c r="A3" s="5" t="s">
        <v>183</v>
      </c>
      <c r="B3" s="5" t="s">
        <v>184</v>
      </c>
      <c r="C3" s="5" t="s">
        <v>185</v>
      </c>
      <c r="D3" s="5" t="s">
        <v>186</v>
      </c>
    </row>
    <row r="4" spans="1:4" ht="15.75" customHeight="1" x14ac:dyDescent="0.25">
      <c r="A4" s="5" t="s">
        <v>187</v>
      </c>
      <c r="B4" s="5" t="s">
        <v>188</v>
      </c>
      <c r="C4" s="5" t="s">
        <v>189</v>
      </c>
      <c r="D4" s="5" t="s">
        <v>190</v>
      </c>
    </row>
    <row r="5" spans="1:4" ht="15.75" customHeight="1" x14ac:dyDescent="0.25">
      <c r="A5" s="5" t="s">
        <v>191</v>
      </c>
      <c r="B5" s="5" t="s">
        <v>192</v>
      </c>
      <c r="C5" s="5" t="s">
        <v>193</v>
      </c>
      <c r="D5" s="5" t="s">
        <v>194</v>
      </c>
    </row>
    <row r="6" spans="1:4" ht="15.75" customHeight="1" x14ac:dyDescent="0.25">
      <c r="A6" s="5" t="s">
        <v>198</v>
      </c>
      <c r="B6" s="5" t="s">
        <v>195</v>
      </c>
      <c r="C6" s="5" t="s">
        <v>196</v>
      </c>
      <c r="D6" s="5"/>
    </row>
    <row r="7" spans="1:4" ht="15.75" customHeight="1" x14ac:dyDescent="0.25">
      <c r="A7" s="5" t="s">
        <v>199</v>
      </c>
      <c r="B7" s="5" t="s">
        <v>197</v>
      </c>
      <c r="C7" s="5" t="s">
        <v>161</v>
      </c>
      <c r="D7" s="5"/>
    </row>
    <row r="8" spans="1:4" ht="15.75" customHeight="1" x14ac:dyDescent="0.25">
      <c r="A8" s="5" t="s">
        <v>200</v>
      </c>
      <c r="B8" s="5" t="s">
        <v>129</v>
      </c>
      <c r="C8" s="5"/>
      <c r="D8" s="5"/>
    </row>
    <row r="9" spans="1:4" ht="15.75" customHeight="1" x14ac:dyDescent="0.25">
      <c r="A9" s="5" t="s">
        <v>201</v>
      </c>
      <c r="B9" s="5"/>
      <c r="C9" s="5"/>
      <c r="D9" s="5"/>
    </row>
    <row r="10" spans="1:4" ht="15.75" customHeight="1" x14ac:dyDescent="0.25">
      <c r="A10" s="5"/>
      <c r="B10" s="5"/>
      <c r="C10" s="6"/>
      <c r="D10" s="5"/>
    </row>
    <row r="11" spans="1:4" ht="15.75" customHeight="1" x14ac:dyDescent="0.25">
      <c r="A11" s="5"/>
      <c r="B11" s="5"/>
      <c r="C11" s="6"/>
      <c r="D11" s="99"/>
    </row>
    <row r="12" spans="1:4" x14ac:dyDescent="0.25">
      <c r="A12" s="5"/>
      <c r="B12" s="5"/>
      <c r="C12" s="99"/>
      <c r="D12" s="99"/>
    </row>
    <row r="18" spans="1:2" x14ac:dyDescent="0.25">
      <c r="A18" t="s">
        <v>202</v>
      </c>
      <c r="B18">
        <f t="array" ref="B18">MATCH(TRUE,ISBLANK('2. ME &amp; Service Provider'!B7:B500),0)-1</f>
        <v>1</v>
      </c>
    </row>
    <row r="19" spans="1:2" x14ac:dyDescent="0.25">
      <c r="A19" t="s">
        <v>203</v>
      </c>
      <c r="B19">
        <v>23</v>
      </c>
    </row>
    <row r="20" spans="1:2" x14ac:dyDescent="0.25">
      <c r="A20" t="s">
        <v>204</v>
      </c>
      <c r="B20">
        <f t="array" ref="B20">MATCH(TRUE,ISBLANK('3. Producer'!B7:B50000),0)-1</f>
        <v>0</v>
      </c>
    </row>
    <row r="21" spans="1:2" x14ac:dyDescent="0.25">
      <c r="A21" t="s">
        <v>205</v>
      </c>
      <c r="B21">
        <v>26</v>
      </c>
    </row>
  </sheetData>
  <sheetProtection algorithmName="SHA-512" hashValue="YFgyInI5gCCOL+nZ55mVjx2xffSGnNxqdVgu+SMwA2t0mY6yZjU6NMlgUb57vaUte1IbSCg/tYTvrmFA7Zgudw==" saltValue="oYq/PN3FL9R29s17YgohDg==" spinCount="100000" sheet="1" objects="1" scenarios="1"/>
  <sortState xmlns:xlrd2="http://schemas.microsoft.com/office/spreadsheetml/2017/richdata2" ref="B3:B9">
    <sortCondition ref="B3"/>
  </sortState>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55ef1e7-7548-4edd-9c8a-cb05d1db4277">
      <Terms xmlns="http://schemas.microsoft.com/office/infopath/2007/PartnerControls"/>
    </lcf76f155ced4ddcb4097134ff3c332f>
    <TaxCatchAll xmlns="1625d2a4-6e71-4ea1-bb57-1affce5315b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0D34F4CB06EDA1408F3F17C26C3FF768" ma:contentTypeVersion="18" ma:contentTypeDescription="Ein neues Dokument erstellen." ma:contentTypeScope="" ma:versionID="06abf60a25009f9e6cdf89fb96f4e83b">
  <xsd:schema xmlns:xsd="http://www.w3.org/2001/XMLSchema" xmlns:xs="http://www.w3.org/2001/XMLSchema" xmlns:p="http://schemas.microsoft.com/office/2006/metadata/properties" xmlns:ns2="b55ef1e7-7548-4edd-9c8a-cb05d1db4277" xmlns:ns3="1625d2a4-6e71-4ea1-bb57-1affce5315b4" targetNamespace="http://schemas.microsoft.com/office/2006/metadata/properties" ma:root="true" ma:fieldsID="97f527d34b99b8fbc848854e81ab3488" ns2:_="" ns3:_="">
    <xsd:import namespace="b55ef1e7-7548-4edd-9c8a-cb05d1db4277"/>
    <xsd:import namespace="1625d2a4-6e71-4ea1-bb57-1affce5315b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5ef1e7-7548-4edd-9c8a-cb05d1db42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ildmarkierungen" ma:readOnly="false" ma:fieldId="{5cf76f15-5ced-4ddc-b409-7134ff3c332f}" ma:taxonomyMulti="true" ma:sspId="315e3b13-e6bd-4671-ac9a-6d176023607f"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625d2a4-6e71-4ea1-bb57-1affce5315b4"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element name="TaxCatchAll" ma:index="23" nillable="true" ma:displayName="Taxonomy Catch All Column" ma:hidden="true" ma:list="{345244a3-df27-4889-8be3-784fd469b037}" ma:internalName="TaxCatchAll" ma:showField="CatchAllData" ma:web="1625d2a4-6e71-4ea1-bb57-1affce5315b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3451A8-8603-43D0-B6E2-60E0C1B1288A}">
  <ds:schemaRefs>
    <ds:schemaRef ds:uri="http://schemas.microsoft.com/DataMashup"/>
  </ds:schemaRefs>
</ds:datastoreItem>
</file>

<file path=customXml/itemProps2.xml><?xml version="1.0" encoding="utf-8"?>
<ds:datastoreItem xmlns:ds="http://schemas.openxmlformats.org/officeDocument/2006/customXml" ds:itemID="{2E66B01D-0D3F-487C-B6A8-F8226EABF043}">
  <ds:schemaRefs>
    <ds:schemaRef ds:uri="http://schemas.microsoft.com/office/2006/metadata/properties"/>
    <ds:schemaRef ds:uri="http://schemas.microsoft.com/office/infopath/2007/PartnerControls"/>
    <ds:schemaRef ds:uri="b55ef1e7-7548-4edd-9c8a-cb05d1db4277"/>
    <ds:schemaRef ds:uri="1625d2a4-6e71-4ea1-bb57-1affce5315b4"/>
  </ds:schemaRefs>
</ds:datastoreItem>
</file>

<file path=customXml/itemProps3.xml><?xml version="1.0" encoding="utf-8"?>
<ds:datastoreItem xmlns:ds="http://schemas.openxmlformats.org/officeDocument/2006/customXml" ds:itemID="{9D96B4FB-0843-4A5C-B01F-25A061233F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5ef1e7-7548-4edd-9c8a-cb05d1db4277"/>
    <ds:schemaRef ds:uri="1625d2a4-6e71-4ea1-bb57-1affce5315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55BEAEF-66A7-41B2-A86A-0039E102EE1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0. Guia</vt:lpstr>
      <vt:lpstr>1. General information</vt:lpstr>
      <vt:lpstr>2. ME &amp; Service Provider</vt:lpstr>
      <vt:lpstr>3. Producer</vt:lpstr>
      <vt:lpstr>dropdowns_hidden</vt:lpstr>
      <vt:lpstr>'3. Producer'!Print_Area</vt:lpstr>
      <vt:lpstr>'2. ME &amp; Service Provider'!Print_Titles</vt:lpstr>
      <vt:lpstr>'3. Producer'!Print_Titles</vt:lpstr>
    </vt:vector>
  </TitlesOfParts>
  <Manager/>
  <Company>4C Services GmbH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BPM</dc:title>
  <dc:subject/>
  <dc:creator>Benedikt Zimmer</dc:creator>
  <cp:keywords/>
  <dc:description/>
  <cp:lastModifiedBy>Benedikt Zimmer (ES)</cp:lastModifiedBy>
  <cp:revision/>
  <dcterms:created xsi:type="dcterms:W3CDTF">2016-11-10T12:17:15Z</dcterms:created>
  <dcterms:modified xsi:type="dcterms:W3CDTF">2026-01-27T13:42:46Z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0x0101000D34F4CB06EDA1408F3F17C26C3FF768</vt:lpwstr>
  </property>
  <property fmtid="{D5CDD505-2E9C-101B-9397-08002B2CF9AE}" pid="3" name="AuthorIds_UIVersion_20992">
    <vt:lpwstr>22</vt:lpwstr>
  </property>
  <property fmtid="{D5CDD505-2E9C-101B-9397-08002B2CF9AE}" pid="4" name="Department">
    <vt:lpwstr>22</vt:lpwstr>
  </property>
  <property fmtid="{D5CDD505-2E9C-101B-9397-08002B2CF9AE}" pid="5" name="MediaServiceImageTags">
    <vt:lpwstr/>
  </property>
  <property fmtid="{D5CDD505-2E9C-101B-9397-08002B2CF9AE}" pid="6" name="MSIP_Label_1a3cab60-a4c3-43d6-b1a2-3f2534e8629b_Enabled">
    <vt:lpwstr>true</vt:lpwstr>
  </property>
  <property fmtid="{D5CDD505-2E9C-101B-9397-08002B2CF9AE}" pid="7" name="MSIP_Label_1a3cab60-a4c3-43d6-b1a2-3f2534e8629b_SetDate">
    <vt:lpwstr>2026-01-27T13:42:26Z</vt:lpwstr>
  </property>
  <property fmtid="{D5CDD505-2E9C-101B-9397-08002B2CF9AE}" pid="8" name="MSIP_Label_1a3cab60-a4c3-43d6-b1a2-3f2534e8629b_Method">
    <vt:lpwstr>Standard</vt:lpwstr>
  </property>
  <property fmtid="{D5CDD505-2E9C-101B-9397-08002B2CF9AE}" pid="9" name="MSIP_Label_1a3cab60-a4c3-43d6-b1a2-3f2534e8629b_Name">
    <vt:lpwstr>Internal</vt:lpwstr>
  </property>
  <property fmtid="{D5CDD505-2E9C-101B-9397-08002B2CF9AE}" pid="10" name="MSIP_Label_1a3cab60-a4c3-43d6-b1a2-3f2534e8629b_SiteId">
    <vt:lpwstr>7c4262e6-0f40-4ce0-b716-7ab81c681c74</vt:lpwstr>
  </property>
  <property fmtid="{D5CDD505-2E9C-101B-9397-08002B2CF9AE}" pid="11" name="MSIP_Label_1a3cab60-a4c3-43d6-b1a2-3f2534e8629b_ActionId">
    <vt:lpwstr>e9bd081d-1f98-40db-af46-c6a9f418235a</vt:lpwstr>
  </property>
  <property fmtid="{D5CDD505-2E9C-101B-9397-08002B2CF9AE}" pid="12" name="MSIP_Label_1a3cab60-a4c3-43d6-b1a2-3f2534e8629b_ContentBits">
    <vt:lpwstr>0</vt:lpwstr>
  </property>
  <property fmtid="{D5CDD505-2E9C-101B-9397-08002B2CF9AE}" pid="13" name="MSIP_Label_1a3cab60-a4c3-43d6-b1a2-3f2534e8629b_Tag">
    <vt:lpwstr>10, 3, 0, 1</vt:lpwstr>
  </property>
</Properties>
</file>